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n" sheetId="2" state="visible" r:id="rId2"/>
    <sheet xmlns:r="http://schemas.openxmlformats.org/officeDocument/2006/relationships" name="Belegung" sheetId="3" state="visible" r:id="rId3"/>
    <sheet xmlns:r="http://schemas.openxmlformats.org/officeDocument/2006/relationships" name="Abrechnung" sheetId="4" state="visible" r:id="rId4"/>
  </sheets>
  <definedNames>
    <definedName name="_xlnm.Print_Area" localSheetId="0">'Anleitung'!$A$1:$F$51</definedName>
    <definedName name="_xlnm.Print_Titles" localSheetId="2">'Belegung'!$4:$4</definedName>
    <definedName name="_xlnm.Print_Area" localSheetId="2">'Belegung'!$A$1:$I$504</definedName>
    <definedName name="_xlnm.Print_Area" localSheetId="3">'Abrechnung'!$A$1:$D$41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.00## &quot;€&quot;"/>
    <numFmt numFmtId="167" formatCode="0 %"/>
    <numFmt numFmtId="168" formatCode="#,##0.00 &quot;€&quot;"/>
    <numFmt numFmtId="169" formatCode="0.0 %"/>
  </numFmts>
  <fonts count="9">
    <font>
      <name val="Calibri"/>
      <family val="2"/>
      <color theme="1"/>
      <sz val="11"/>
      <scheme val="minor"/>
    </font>
    <font>
      <b val="1"/>
      <color rgb="001B3FA0"/>
      <sz val="16"/>
    </font>
    <font>
      <color rgb="00595959"/>
      <sz val="10"/>
    </font>
    <font>
      <b val="1"/>
      <color rgb="001B3FA0"/>
      <sz val="12"/>
    </font>
    <font>
      <b val="1"/>
      <color rgb="00FFFFFF"/>
    </font>
    <font>
      <color rgb="001B3FA0"/>
      <u val="single"/>
    </font>
    <font>
      <b val="1"/>
    </font>
    <font>
      <color rgb="00808080"/>
      <sz val="9"/>
    </font>
    <font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1B3FA0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vertical="center"/>
    </xf>
    <xf numFmtId="165" fontId="0" fillId="3" borderId="1" applyAlignment="1" applyProtection="1" pivotButton="0" quotePrefix="0" xfId="0">
      <alignment vertical="center"/>
      <protection locked="0" hidden="0"/>
    </xf>
    <xf numFmtId="0" fontId="2" fillId="0" borderId="1" applyAlignment="1" pivotButton="0" quotePrefix="0" xfId="0">
      <alignment vertical="center" wrapText="1"/>
    </xf>
    <xf numFmtId="49" fontId="0" fillId="3" borderId="1" applyAlignment="1" applyProtection="1" pivotButton="0" quotePrefix="0" xfId="0">
      <alignment vertical="center"/>
      <protection locked="0" hidden="0"/>
    </xf>
    <xf numFmtId="1" fontId="0" fillId="3" borderId="1" applyAlignment="1" applyProtection="1" pivotButton="0" quotePrefix="0" xfId="0">
      <alignment vertical="center"/>
      <protection locked="0" hidden="0"/>
    </xf>
    <xf numFmtId="166" fontId="0" fillId="3" borderId="1" applyAlignment="1" applyProtection="1" pivotButton="0" quotePrefix="0" xfId="0">
      <alignment vertical="center"/>
      <protection locked="0" hidden="0"/>
    </xf>
    <xf numFmtId="167" fontId="0" fillId="3" borderId="1" applyAlignment="1" applyProtection="1" pivotButton="0" quotePrefix="0" xfId="0">
      <alignment vertical="center"/>
      <protection locked="0" hidden="0"/>
    </xf>
    <xf numFmtId="0" fontId="0" fillId="3" borderId="1" applyAlignment="1" applyProtection="1" pivotButton="0" quotePrefix="0" xfId="0">
      <alignment vertical="center"/>
      <protection locked="0" hidden="0"/>
    </xf>
    <xf numFmtId="165" fontId="0" fillId="4" borderId="1" pivotButton="0" quotePrefix="0" xfId="0"/>
    <xf numFmtId="1" fontId="0" fillId="4" borderId="1" pivotButton="0" quotePrefix="0" xfId="0"/>
    <xf numFmtId="167" fontId="0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vertical="center" wrapText="1"/>
    </xf>
    <xf numFmtId="49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0" fontId="0" fillId="4" borderId="1" pivotButton="0" quotePrefix="0" xfId="0"/>
    <xf numFmtId="0" fontId="6" fillId="0" borderId="1" pivotButton="0" quotePrefix="0" xfId="0"/>
    <xf numFmtId="0" fontId="6" fillId="4" borderId="1" pivotButton="0" quotePrefix="0" xfId="0"/>
    <xf numFmtId="166" fontId="0" fillId="4" borderId="1" pivotButton="0" quotePrefix="0" xfId="0"/>
    <xf numFmtId="166" fontId="6" fillId="4" borderId="1" pivotButton="0" quotePrefix="0" xfId="0"/>
    <xf numFmtId="168" fontId="0" fillId="4" borderId="1" pivotButton="0" quotePrefix="0" xfId="0"/>
    <xf numFmtId="168" fontId="6" fillId="4" borderId="1" pivotButton="0" quotePrefix="0" xfId="0"/>
    <xf numFmtId="169" fontId="6" fillId="4" borderId="1" pivotButton="0" quotePrefix="0" xfId="0"/>
    <xf numFmtId="0" fontId="0" fillId="0" borderId="1" applyAlignment="1" pivotButton="0" quotePrefix="0" xfId="0">
      <alignment vertical="center" wrapText="1"/>
    </xf>
    <xf numFmtId="1" fontId="6" fillId="4" borderId="1" pivotButton="0" quotePrefix="0" xfId="0"/>
  </cellXfs>
  <cellStyles count="1">
    <cellStyle name="Normal" xfId="0" builtinId="0" hidden="0"/>
  </cellStyles>
  <dxfs count="5">
    <dxf>
      <fill>
        <patternFill patternType="solid">
          <fgColor rgb="00FCE4D6"/>
        </patternFill>
      </fill>
    </dxf>
    <dxf>
      <font>
        <color rgb="00BFBFBF"/>
      </font>
    </dxf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homes.i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F5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3" customWidth="1" min="3" max="3"/>
    <col width="13" customWidth="1" min="4" max="4"/>
    <col width="18" customWidth="1" min="5" max="5"/>
    <col width="15" customWidth="1" min="6" max="6"/>
  </cols>
  <sheetData>
    <row r="1" ht="24" customHeight="1">
      <c r="B1" s="1" t="inlineStr">
        <is>
          <t>Tagessatz-Rechner 2026</t>
        </is>
      </c>
    </row>
    <row r="2">
      <c r="B2" s="2" t="inlineStr">
        <is>
          <t>Monatsabrechnung nach Belegungstagen · kostenlose Excel-Vorlage von getHomes.io · Stand 10/2026</t>
        </is>
      </c>
    </row>
    <row r="4">
      <c r="B4" s="3" t="inlineStr">
        <is>
          <t>Wofür</t>
        </is>
      </c>
    </row>
    <row r="5">
      <c r="B5" t="inlineStr">
        <is>
          <t>Die Vorlage zählt für einen Abrechnungsmonat die Belegungstage je Bewohner aus Einzug und Auszug,</t>
        </is>
      </c>
    </row>
    <row r="6">
      <c r="B6" t="inlineStr">
        <is>
          <t>zieht nicht abrechenbare Abwesenheitstage ab und berechnet Netto, Umsatzsteuer, Brutto und Auslastung.</t>
        </is>
      </c>
    </row>
    <row r="8">
      <c r="B8" s="3" t="inlineStr">
        <is>
          <t>So geht es</t>
        </is>
      </c>
    </row>
    <row r="9">
      <c r="B9" t="inlineStr">
        <is>
          <t>1. Blatt „Eingaben“: Abrechnungsmonat, Einrichtung, Kapazität und Sätze laut Betreibervertrag eintragen,</t>
        </is>
      </c>
    </row>
    <row r="10">
      <c r="B10" t="inlineStr">
        <is>
          <t xml:space="preserve">    USt-Satz wählen und festlegen, ob der Auszugstag als Belegungstag zählt.</t>
        </is>
      </c>
    </row>
    <row r="11">
      <c r="B11" t="inlineStr">
        <is>
          <t>2. Blatt „Belegung“: je Bewohner eine Zeile mit Bewohner-ID, Einzug, ggf. Auszug und Abwesenheitstagen.</t>
        </is>
      </c>
    </row>
    <row r="12">
      <c r="B12" t="inlineStr">
        <is>
          <t xml:space="preserve">    Der Name ist optional, die Bewohner-ID genügt. Platz für 500 Bewohner je Monat.</t>
        </is>
      </c>
    </row>
    <row r="13">
      <c r="B13" t="inlineStr">
        <is>
          <t>3. Blatt „Abrechnung“: Ergebnis ablesen. Erst abrechnen, wenn alle Prüfungen „OK“ zeigen.</t>
        </is>
      </c>
    </row>
    <row r="14">
      <c r="B14" t="inlineStr">
        <is>
          <t>Gelb hinterlegte Zellen sind Eingabefelder. Alle übrigen Zellen rechnen automatisch und sind gegen</t>
        </is>
      </c>
    </row>
    <row r="15">
      <c r="B15" t="inlineStr">
        <is>
          <t>versehentliches Überschreiben geschützt (Blattschutz ohne Kennwort).</t>
        </is>
      </c>
    </row>
    <row r="17">
      <c r="B17" s="3" t="inlineStr">
        <is>
          <t>Zählregel</t>
        </is>
      </c>
    </row>
    <row r="18">
      <c r="B18" t="inlineStr">
        <is>
          <t>• Gezählt werden Kalendertage im Abrechnungsmonat. Der Einzugstag zählt immer als Belegungstag.</t>
        </is>
      </c>
    </row>
    <row r="19">
      <c r="B19" t="inlineStr">
        <is>
          <t>• Der Auszugstag zählt nur, wenn in „Eingaben“ „Auszugstag zählt als Belegungstag“ auf „Ja“ steht</t>
        </is>
      </c>
    </row>
    <row r="20">
      <c r="B20" t="inlineStr">
        <is>
          <t xml:space="preserve">   (Voreinstellung „Nein“). Maßgeblich ist die Regel im eigenen Betreibervertrag.</t>
        </is>
      </c>
    </row>
    <row r="21">
      <c r="B21" t="inlineStr">
        <is>
          <t>• Ohne Auszug läuft der Aufenthalt bis zum Monatsende. Aufenthalte, die vor dem Monat beginnen oder</t>
        </is>
      </c>
    </row>
    <row r="22">
      <c r="B22" t="inlineStr">
        <is>
          <t xml:space="preserve">   nach ihm enden, werden auf den Abrechnungsmonat begrenzt.</t>
        </is>
      </c>
    </row>
    <row r="23">
      <c r="B23" t="inlineStr">
        <is>
          <t>• Nicht abrechenbare Abwesenheitstage werden abgezogen; das Ergebnis wird nie negativ.</t>
        </is>
      </c>
    </row>
    <row r="24">
      <c r="B24" t="inlineStr">
        <is>
          <t>• Ein- und Auszug am selben Tag ergeben immer einen Belegungstag, weil der Einzugstag zählt.</t>
        </is>
      </c>
    </row>
    <row r="25">
      <c r="B25" t="inlineStr">
        <is>
          <t>• Die Vorlage rechnet je Abrechnungsmonat mit einem Satz; einen Satzwechsel im Monat bildet sie nicht ab.</t>
        </is>
      </c>
    </row>
    <row r="26">
      <c r="B26" t="inlineStr">
        <is>
          <t>• Alle Sätze werden mit den abrechenbaren Belegungstagen multipliziert; platzbezogene Vorhaltevergütungen bildet die Vorlage nicht ab.</t>
        </is>
      </c>
    </row>
    <row r="27">
      <c r="B27" t="inlineStr">
        <is>
          <t>• Wiederaufnahme im selben Monat: zweite Zeile mit Zusatz an der ID (z. B. „W-1/2“), sonst meldet die Prüfung eine doppelte ID.</t>
        </is>
      </c>
    </row>
    <row r="29">
      <c r="B29" s="3" t="inlineStr">
        <is>
          <t>Beispiele (Abrechnungsmonat Oktober 2026)</t>
        </is>
      </c>
    </row>
    <row r="30">
      <c r="B30" s="4" t="inlineStr">
        <is>
          <t>Fall</t>
        </is>
      </c>
      <c r="C30" s="5" t="inlineStr">
        <is>
          <t>Einzug</t>
        </is>
      </c>
      <c r="D30" s="5" t="inlineStr">
        <is>
          <t>Auszug</t>
        </is>
      </c>
      <c r="E30" s="5" t="inlineStr">
        <is>
          <t>Auszugstag zählt</t>
        </is>
      </c>
      <c r="F30" s="5" t="inlineStr">
        <is>
          <t>Belegungstage</t>
        </is>
      </c>
    </row>
    <row r="31">
      <c r="B31" s="6" t="inlineStr">
        <is>
          <t>Einzug im Monat, ohne Auszug</t>
        </is>
      </c>
      <c r="C31" s="7" t="n">
        <v>46310</v>
      </c>
      <c r="D31" s="8" t="inlineStr">
        <is>
          <t>–</t>
        </is>
      </c>
      <c r="E31" s="8" t="inlineStr">
        <is>
          <t>Nein</t>
        </is>
      </c>
      <c r="F31" s="8" t="n">
        <v>17</v>
      </c>
    </row>
    <row r="32">
      <c r="B32" s="6" t="inlineStr">
        <is>
          <t>Ein- und Auszug im Monat</t>
        </is>
      </c>
      <c r="C32" s="7" t="n">
        <v>46310</v>
      </c>
      <c r="D32" s="7" t="n">
        <v>46315</v>
      </c>
      <c r="E32" s="8" t="inlineStr">
        <is>
          <t>Nein</t>
        </is>
      </c>
      <c r="F32" s="8" t="n">
        <v>5</v>
      </c>
    </row>
    <row r="33">
      <c r="B33" s="6" t="inlineStr">
        <is>
          <t>Ein- und Auszug im Monat</t>
        </is>
      </c>
      <c r="C33" s="7" t="n">
        <v>46310</v>
      </c>
      <c r="D33" s="7" t="n">
        <v>46315</v>
      </c>
      <c r="E33" s="8" t="inlineStr">
        <is>
          <t>Ja</t>
        </is>
      </c>
      <c r="F33" s="8" t="n">
        <v>6</v>
      </c>
    </row>
    <row r="34">
      <c r="B34" s="6" t="inlineStr">
        <is>
          <t>Ein- und Auszug am selben Tag</t>
        </is>
      </c>
      <c r="C34" s="7" t="n">
        <v>46307</v>
      </c>
      <c r="D34" s="7" t="n">
        <v>46307</v>
      </c>
      <c r="E34" s="8" t="inlineStr">
        <is>
          <t>Nein</t>
        </is>
      </c>
      <c r="F34" s="8" t="n">
        <v>1</v>
      </c>
    </row>
    <row r="35">
      <c r="B35" s="6" t="inlineStr">
        <is>
          <t>Ein- und Auszug am selben Tag</t>
        </is>
      </c>
      <c r="C35" s="7" t="n">
        <v>46307</v>
      </c>
      <c r="D35" s="7" t="n">
        <v>46307</v>
      </c>
      <c r="E35" s="8" t="inlineStr">
        <is>
          <t>Ja</t>
        </is>
      </c>
      <c r="F35" s="8" t="n">
        <v>1</v>
      </c>
    </row>
    <row r="36">
      <c r="B36" s="6" t="inlineStr">
        <is>
          <t>Auszug am Monatsersten</t>
        </is>
      </c>
      <c r="C36" s="7" t="n">
        <v>46266</v>
      </c>
      <c r="D36" s="7" t="n">
        <v>46296</v>
      </c>
      <c r="E36" s="8" t="inlineStr">
        <is>
          <t>Nein</t>
        </is>
      </c>
      <c r="F36" s="8" t="n">
        <v>0</v>
      </c>
    </row>
    <row r="37">
      <c r="B37" s="6" t="inlineStr">
        <is>
          <t>Auszug am Monatsersten</t>
        </is>
      </c>
      <c r="C37" s="7" t="n">
        <v>46266</v>
      </c>
      <c r="D37" s="7" t="n">
        <v>46296</v>
      </c>
      <c r="E37" s="8" t="inlineStr">
        <is>
          <t>Ja</t>
        </is>
      </c>
      <c r="F37" s="8" t="n">
        <v>1</v>
      </c>
    </row>
    <row r="38">
      <c r="B38" s="6" t="inlineStr">
        <is>
          <t>Aufenthalt über den ganzen Monat</t>
        </is>
      </c>
      <c r="C38" s="7" t="n">
        <v>46285</v>
      </c>
      <c r="D38" s="7" t="n">
        <v>46331</v>
      </c>
      <c r="E38" s="8" t="inlineStr">
        <is>
          <t>Nein</t>
        </is>
      </c>
      <c r="F38" s="8" t="n">
        <v>31</v>
      </c>
    </row>
    <row r="40">
      <c r="B40" s="3" t="inlineStr">
        <is>
          <t>Prüfungen</t>
        </is>
      </c>
    </row>
    <row r="41">
      <c r="B41" t="inlineStr">
        <is>
          <t>Das Blatt „Abrechnung“ meldet Auszug vor Einzug, doppelte Bewohner-IDs, Abwesenheit über den</t>
        </is>
      </c>
    </row>
    <row r="42">
      <c r="B42" t="inlineStr">
        <is>
          <t>Aufenthaltstagen, Auslastung über 100 % sowie fehlende oder ungültige Angaben. Welche Zeile betroffen</t>
        </is>
      </c>
    </row>
    <row r="43">
      <c r="B43" t="inlineStr">
        <is>
          <t>ist, steht in „Belegung“ in der Spalte „Prüfhinweis“.</t>
        </is>
      </c>
    </row>
    <row r="45">
      <c r="B45" s="3" t="inlineStr">
        <is>
          <t>Wichtig</t>
        </is>
      </c>
    </row>
    <row r="46">
      <c r="B46" t="inlineStr">
        <is>
          <t>Keine Rechts- oder Steuerberatung. Sätze, Zählregel und umsatzsteuerliche Behandlung richten sich</t>
        </is>
      </c>
    </row>
    <row r="47">
      <c r="B47" t="inlineStr">
        <is>
          <t>nach dem eigenen Betreibervertrag; im Zweifel mit dem Vertragspartner und der Steuerberatung klären.</t>
        </is>
      </c>
    </row>
    <row r="48">
      <c r="B48" t="inlineStr">
        <is>
          <t>Die Vorlage wird ohne Gewähr bereitgestellt; Ergebnisse vor der Abrechnung prüfen.</t>
        </is>
      </c>
    </row>
    <row r="50">
      <c r="B50" t="inlineStr">
        <is>
          <t>Stand 10/2026 · Herausgeber: getHomes.io</t>
        </is>
      </c>
    </row>
    <row r="51">
      <c r="B51" s="9" t="inlineStr">
        <is>
          <t>https://gethomes.io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hyperlinks>
    <hyperlink xmlns:r="http://schemas.openxmlformats.org/officeDocument/2006/relationships" ref="B51" r:id="rId1"/>
  </hyperlinks>
  <pageMargins left="0.75" right="0.75" top="1" bottom="1" header="0.5" footer="0.5"/>
  <pageSetup orientation="portrait" paperSize="9" fitToHeight="0" fitToWidth="1"/>
  <headerFooter>
    <oddHeader/>
    <oddFooter>&amp;LTagessatz-Rechner 2026 · getHomes.io&amp;RSeite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D23"/>
  <sheetViews>
    <sheetView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30" customWidth="1" min="3" max="3"/>
    <col width="60" customWidth="1" min="4" max="4"/>
  </cols>
  <sheetData>
    <row r="1">
      <c r="B1" s="1" t="inlineStr">
        <is>
          <t>Tagessatz-Rechner 2026 · Eingaben</t>
        </is>
      </c>
    </row>
    <row r="2">
      <c r="B2" s="2" t="inlineStr">
        <is>
          <t>Gelb hinterlegte Felder ausfüllen. Sätze und Zählregel laut eigenem Betreibervertrag.</t>
        </is>
      </c>
    </row>
    <row r="4">
      <c r="B4" s="4" t="inlineStr">
        <is>
          <t>Angabe</t>
        </is>
      </c>
      <c r="C4" s="4" t="inlineStr">
        <is>
          <t>Wert</t>
        </is>
      </c>
      <c r="D4" s="4" t="inlineStr">
        <is>
          <t>Hinweis</t>
        </is>
      </c>
    </row>
    <row r="5" ht="30" customHeight="1">
      <c r="B5" s="10" t="inlineStr">
        <is>
          <t>Abrechnungsmonat (erster Tag des Monats)</t>
        </is>
      </c>
      <c r="C5" s="11" t="n"/>
      <c r="D5" s="12" t="inlineStr">
        <is>
          <t>Ersten Tag des Monats eintragen, z. B. 01.10.2026; ein anderes Datum zählt als dessen Monat.</t>
        </is>
      </c>
    </row>
    <row r="6" ht="30" customHeight="1">
      <c r="B6" s="10" t="inlineStr">
        <is>
          <t>Einrichtung</t>
        </is>
      </c>
      <c r="C6" s="13" t="n"/>
      <c r="D6" s="12" t="inlineStr">
        <is>
          <t>Name der Unterkunft; erscheint im Blatt „Abrechnung“.</t>
        </is>
      </c>
    </row>
    <row r="7" ht="30" customHeight="1">
      <c r="B7" s="10" t="inlineStr">
        <is>
          <t>Kapazität (Plätze)</t>
        </is>
      </c>
      <c r="C7" s="14" t="n"/>
      <c r="D7" s="12" t="inlineStr">
        <is>
          <t>Vertraglich vereinbarte Platzzahl; Grundlage der Auslastung.</t>
        </is>
      </c>
    </row>
    <row r="8" ht="30" customHeight="1">
      <c r="B8" s="10" t="inlineStr">
        <is>
          <t>Tagessatz je Platz/Person und Tag (€)</t>
        </is>
      </c>
      <c r="C8" s="15" t="n"/>
      <c r="D8" s="12" t="inlineStr">
        <is>
          <t>Netto je belegtem Platz und Tag, laut eigenem Betreibervertrag.</t>
        </is>
      </c>
    </row>
    <row r="9" ht="30" customHeight="1">
      <c r="B9" s="10" t="inlineStr">
        <is>
          <t>Betreuungspauschale je Platz/Person und Tag (€)</t>
        </is>
      </c>
      <c r="C9" s="15" t="n"/>
      <c r="D9" s="12" t="inlineStr">
        <is>
          <t>Optional; leer lassen, wenn nicht vereinbart.</t>
        </is>
      </c>
    </row>
    <row r="10" ht="30" customHeight="1">
      <c r="B10" s="10" t="inlineStr">
        <is>
          <t>Nebenkosten je Platz/Person und Tag (€)</t>
        </is>
      </c>
      <c r="C10" s="15" t="n"/>
      <c r="D10" s="12" t="inlineStr">
        <is>
          <t>Optional; leer lassen, wenn nicht vereinbart.</t>
        </is>
      </c>
    </row>
    <row r="11" ht="30" customHeight="1">
      <c r="B11" s="10" t="inlineStr">
        <is>
          <t>Zusatzleistungen je Platz/Person und Tag (€)</t>
        </is>
      </c>
      <c r="C11" s="15" t="n"/>
      <c r="D11" s="12" t="inlineStr">
        <is>
          <t>Optional; leer lassen, wenn nicht vereinbart.</t>
        </is>
      </c>
    </row>
    <row r="12" ht="30" customHeight="1">
      <c r="B12" s="10" t="inlineStr">
        <is>
          <t>USt-Satz</t>
        </is>
      </c>
      <c r="C12" s="16" t="n"/>
      <c r="D12" s="12" t="inlineStr">
        <is>
          <t>Auswahl 0 %, 7 % oder 19 %. Ob und mit welchem Satz USt anfällt, mit der Steuerberatung klären.</t>
        </is>
      </c>
    </row>
    <row r="13" ht="30" customHeight="1">
      <c r="B13" s="10" t="inlineStr">
        <is>
          <t>Auszugstag zählt als Belegungstag</t>
        </is>
      </c>
      <c r="C13" s="17" t="inlineStr">
        <is>
          <t>Nein</t>
        </is>
      </c>
      <c r="D13" s="12" t="inlineStr">
        <is>
          <t>„Nein“: Einzugstag zählt, Auszugstag nicht. „Ja“: beide zählen. Regel laut eigenem Betreibervertrag.</t>
        </is>
      </c>
    </row>
    <row r="15">
      <c r="B15" s="3" t="inlineStr">
        <is>
          <t>Berechnungsgrundlagen (rechnen automatisch)</t>
        </is>
      </c>
    </row>
    <row r="16">
      <c r="B16" s="6" t="inlineStr">
        <is>
          <t>Abrechnungszeitraum von</t>
        </is>
      </c>
      <c r="C16" s="18">
        <f>IF(ISNUMBER(C5),DATE(YEAR(C5),MONTH(C5),1),"")</f>
        <v/>
      </c>
    </row>
    <row r="17">
      <c r="B17" s="6" t="inlineStr">
        <is>
          <t>Abrechnungszeitraum bis</t>
        </is>
      </c>
      <c r="C17" s="18">
        <f>IF(ISNUMBER(C5),EOMONTH(C5,0),"")</f>
        <v/>
      </c>
    </row>
    <row r="18">
      <c r="B18" s="6" t="inlineStr">
        <is>
          <t>Tage im Abrechnungsmonat</t>
        </is>
      </c>
      <c r="C18" s="19">
        <f>IF(ISNUMBER(C5),DAY(EOMONTH(C5,0)),0)</f>
        <v/>
      </c>
    </row>
    <row r="19">
      <c r="B19" s="6" t="inlineStr">
        <is>
          <t>Auszugstag zählt (1 = Ja, 0 = Nein)</t>
        </is>
      </c>
      <c r="C19" s="19">
        <f>IF(C13="Ja",1,0)</f>
        <v/>
      </c>
    </row>
    <row r="21">
      <c r="B21" t="inlineStr">
        <is>
          <t>Auswahlwerte USt-Satz</t>
        </is>
      </c>
      <c r="C21" s="20" t="n">
        <v>0</v>
      </c>
    </row>
    <row r="22">
      <c r="C22" s="20" t="n">
        <v>0.07000000000000001</v>
      </c>
    </row>
    <row r="23">
      <c r="C23" s="20" t="n">
        <v>0.19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5">
    <dataValidation sqref="C5" showDropDown="0" showInputMessage="1" showErrorMessage="1" allowBlank="1" errorTitle="Abrechnungsmonat" error="Bitte den ersten Tag eines Monats als Datum eintragen, z. B. 01.10.2026." promptTitle="Abrechnungsmonat" prompt="Erster Tag des Monats, z. B. 01.10.2026." type="custom">
      <formula1>AND(ISNUMBER(C5),DAY(C5)=1)</formula1>
    </dataValidation>
    <dataValidation sqref="C7" showDropDown="0" showInputMessage="1" showErrorMessage="1" allowBlank="1" errorTitle="Kapazität" error="Bitte die Platzzahl als ganze Zahl ab 1 eintragen." promptTitle="Kapazität" prompt="Vertraglich vereinbarte Plätze." type="whole" operator="between">
      <formula1>1</formula1>
      <formula2>100000</formula2>
    </dataValidation>
    <dataValidation sqref="C8:C11" showDropDown="0" showInputMessage="1" showErrorMessage="1" allowBlank="1" errorTitle="Satz je Tag" error="Bitte einen Betrag in Euro ab 0 eintragen." promptTitle="Satz je Platz/Person und Tag" prompt="Netto laut eigenem Betreibervertrag." type="decimal" operator="between">
      <formula1>0</formula1>
      <formula2>100000</formula2>
    </dataValidation>
    <dataValidation sqref="C12" showDropDown="0" showInputMessage="1" showErrorMessage="1" allowBlank="1" errorTitle="USt-Satz" error="Bitte 0 %, 7 % oder 19 % auswählen." promptTitle="USt-Satz" prompt="Steuerliche Behandlung mit der Steuerberatung klären." type="list">
      <formula1>$C$21:$C$23</formula1>
    </dataValidation>
    <dataValidation sqref="C13" showDropDown="0" showInputMessage="1" showErrorMessage="1" allowBlank="1" errorTitle="Auszugstag" error="Bitte Ja oder Nein auswählen." promptTitle="Auszugstag" prompt="Regel laut eigenem Betreibervertrag." type="list">
      <formula1>"Ja,Nein"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&amp;LTagessatz-Rechner 2026 · getHomes.io&amp;RSeite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5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6" customWidth="1" min="3" max="3"/>
    <col width="12" customWidth="1" min="4" max="4"/>
    <col width="12" customWidth="1" min="5" max="5"/>
    <col width="18" customWidth="1" min="6" max="6"/>
    <col width="15" customWidth="1" min="7" max="7"/>
    <col width="15" customWidth="1" min="8" max="8"/>
    <col width="62" customWidth="1" min="9" max="9"/>
    <col width="9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>
      <c r="A1" s="1" t="inlineStr">
        <is>
          <t>Belegung im Abrechnungsmonat</t>
        </is>
      </c>
    </row>
    <row r="2">
      <c r="B2" s="21" t="inlineStr">
        <is>
          <t>Abrechnungszeitraum (aus „Eingaben“)</t>
        </is>
      </c>
      <c r="D2" s="18">
        <f>Eingaben!$C$16</f>
        <v/>
      </c>
      <c r="E2" s="18">
        <f>Eingaben!$C$17</f>
        <v/>
      </c>
    </row>
    <row r="3">
      <c r="B3" s="2" t="inlineStr">
        <is>
          <t>Je Bewohner eine Zeile. Gelbe Spalten ausfüllen; die Spalten G bis I rechnen automatisch.</t>
        </is>
      </c>
      <c r="J3" s="22" t="inlineStr">
        <is>
          <t>Prüfmerker (1 = trifft zu), ausgewertet im Blatt „Abrechnung“</t>
        </is>
      </c>
    </row>
    <row r="4" ht="62" customHeight="1">
      <c r="A4" s="4" t="inlineStr">
        <is>
          <t>Nr.</t>
        </is>
      </c>
      <c r="B4" s="4" t="inlineStr">
        <is>
          <t>Bewohner-ID</t>
        </is>
      </c>
      <c r="C4" s="4" t="inlineStr">
        <is>
          <t>Name (optional)</t>
        </is>
      </c>
      <c r="D4" s="4" t="inlineStr">
        <is>
          <t>Einzug</t>
        </is>
      </c>
      <c r="E4" s="4" t="inlineStr">
        <is>
          <t>Auszug (optional)</t>
        </is>
      </c>
      <c r="F4" s="4" t="inlineStr">
        <is>
          <t>Nicht abrechenbare Abwesenheitstage im Monat</t>
        </is>
      </c>
      <c r="G4" s="4" t="inlineStr">
        <is>
          <t>Aufenthaltstage im Monat (vor Abzug)</t>
        </is>
      </c>
      <c r="H4" s="4" t="inlineStr">
        <is>
          <t>Belegungstage im Monat (abrechenbar)</t>
        </is>
      </c>
      <c r="I4" s="4" t="inlineStr">
        <is>
          <t>Prüfhinweis</t>
        </is>
      </c>
      <c r="J4" s="23" t="inlineStr">
        <is>
          <t>Zeile belegt</t>
        </is>
      </c>
      <c r="K4" s="23" t="inlineStr">
        <is>
          <t>Einzug fehlt oder ungültig</t>
        </is>
      </c>
      <c r="L4" s="23" t="inlineStr">
        <is>
          <t>Auszug ungültig</t>
        </is>
      </c>
      <c r="M4" s="23" t="inlineStr">
        <is>
          <t>Auszug vor Einzug</t>
        </is>
      </c>
      <c r="N4" s="23" t="inlineStr">
        <is>
          <t>Bewohner-ID fehlt</t>
        </is>
      </c>
      <c r="O4" s="23" t="inlineStr">
        <is>
          <t>Bewohner-ID doppelt</t>
        </is>
      </c>
      <c r="P4" s="23" t="inlineStr">
        <is>
          <t>Abwesenheit ungültig</t>
        </is>
      </c>
      <c r="Q4" s="23" t="inlineStr">
        <is>
          <t>Abwesenheit &gt; Aufenthaltstage</t>
        </is>
      </c>
      <c r="R4" s="23" t="inlineStr">
        <is>
          <t>Ein- und Auszug am selben Tag</t>
        </is>
      </c>
      <c r="S4" s="23" t="inlineStr">
        <is>
          <t>Kein Aufenthalt im Monat</t>
        </is>
      </c>
    </row>
    <row r="5">
      <c r="A5" s="22" t="n">
        <v>1</v>
      </c>
      <c r="B5" s="24" t="n"/>
      <c r="C5" s="24" t="n"/>
      <c r="D5" s="25" t="n"/>
      <c r="E5" s="25" t="n"/>
      <c r="F5" s="26" t="n"/>
      <c r="G5" s="27">
        <f>IF(ISNUMBER(Eingaben!$C$16),IF(ISNUMBER(D5),IF(LEN(E5)=0,MAX(0,_xlfn.DAYS(Eingaben!$C$17,MAX(DATE(YEAR(D5),MONTH(D5),DAY(D5)),Eingaben!$C$16))+1),IF(ISNUMBER(E5),IF(_xlfn.DAYS(DATE(YEAR(E5),MONTH(E5),DAY(E5)),DATE(YEAR(D5),MONTH(D5),DAY(D5)))&lt;0,0,MAX(0,MIN(_xlfn.DAYS(Eingaben!$C$17,MAX(DATE(YEAR(D5),MONTH(D5),DAY(D5)),Eingaben!$C$16)),MAX(_xlfn.DAYS(DATE(YEAR(E5),MONTH(E5),DAY(E5)),MAX(DATE(YEAR(D5),MONTH(D5),DAY(D5)),Eingaben!$C$16))-1+Eingaben!$C$19,_xlfn.DAYS(DATE(YEAR(D5),MONTH(D5),DAY(D5)),MAX(DATE(YEAR(D5),MONTH(D5),DAY(D5)),Eingaben!$C$16))))+1)),0)),0),0)</f>
        <v/>
      </c>
      <c r="H5" s="27">
        <f>MAX(0,G5-IF(ISNUMBER(F5),MAX(0,F5),0))</f>
        <v/>
      </c>
      <c r="I5" s="27">
        <f>MID(IF(K5=1,"; Einzug fehlt oder ist kein Datum","")&amp;IF(L5=1,"; Auszug ist kein Datum","")&amp;IF(M5=1,"; Auszug liegt vor Einzug","")&amp;IF(N5=1,"; Bewohner-ID fehlt","")&amp;IF(O5=1,"; Bewohner-ID doppelt","")&amp;IF(P5=1,"; Abwesenheitstage ungültig (ganze Zahl ab 0)","")&amp;IF(Q5=1,"; Abwesenheit größer als Aufenthaltstage","")&amp;IF(R5=1,"; Ein- und Auszug am selben Tag (Zählregel laut Vertrag prüfen)","")&amp;IF(S5=1,"; Kein Aufenthaltstag im Abrechnungsmonat",""),3,400)</f>
        <v/>
      </c>
      <c r="J5" s="22">
        <f>IF(LEN(B5)+LEN(C5)+LEN(D5)+LEN(E5)+LEN(F5)&gt;0,1,0)</f>
        <v/>
      </c>
      <c r="K5" s="22">
        <f>IF(J5=1,IF(ISNUMBER(D5),0,1),0)</f>
        <v/>
      </c>
      <c r="L5" s="22">
        <f>IF(LEN(E5)&gt;0,IF(ISNUMBER(E5),0,1),0)</f>
        <v/>
      </c>
      <c r="M5" s="22">
        <f>IF(ISNUMBER(D5),IF(ISNUMBER(E5),IF(_xlfn.DAYS(DATE(YEAR(E5),MONTH(E5),DAY(E5)),DATE(YEAR(D5),MONTH(D5),DAY(D5)))&lt;0,1,0),0),0)</f>
        <v/>
      </c>
      <c r="N5" s="22">
        <f>IF(J5=1,IF(LEN(B5)&gt;0,0,1),0)</f>
        <v/>
      </c>
      <c r="O5" s="22">
        <f>IF(LEN(B5)&gt;0,IF(SUMPRODUCT(($B$5:$B$504=B5)*1)&gt;1,1,0),0)</f>
        <v/>
      </c>
      <c r="P5" s="22">
        <f>IF(LEN(F5)&gt;0,IF(ISNUMBER(F5),IF(F5&lt;0,1,IF(F5&lt;&gt;INT(F5),1,0)),1),0)</f>
        <v/>
      </c>
      <c r="Q5" s="22">
        <f>IF(ISNUMBER(F5),IF(ISNUMBER(Eingaben!$C$16),IF(F5&gt;G5,1,0),0),0)</f>
        <v/>
      </c>
      <c r="R5" s="22">
        <f>IF(ISNUMBER(D5),IF(ISNUMBER(E5),IF(_xlfn.DAYS(DATE(YEAR(E5),MONTH(E5),DAY(E5)),DATE(YEAR(D5),MONTH(D5),DAY(D5)))=0,1,0),0),0)</f>
        <v/>
      </c>
      <c r="S5" s="22">
        <f>IF(J5=1,IF(ISNUMBER(Eingaben!$C$16),IF(K5+L5+M5+R5=0,IF(G5=0,1,0),0),0),0)</f>
        <v/>
      </c>
    </row>
    <row r="6">
      <c r="A6" s="22" t="n">
        <v>2</v>
      </c>
      <c r="B6" s="24" t="n"/>
      <c r="C6" s="24" t="n"/>
      <c r="D6" s="25" t="n"/>
      <c r="E6" s="25" t="n"/>
      <c r="F6" s="26" t="n"/>
      <c r="G6" s="27">
        <f>IF(ISNUMBER(Eingaben!$C$16),IF(ISNUMBER(D6),IF(LEN(E6)=0,MAX(0,_xlfn.DAYS(Eingaben!$C$17,MAX(DATE(YEAR(D6),MONTH(D6),DAY(D6)),Eingaben!$C$16))+1),IF(ISNUMBER(E6),IF(_xlfn.DAYS(DATE(YEAR(E6),MONTH(E6),DAY(E6)),DATE(YEAR(D6),MONTH(D6),DAY(D6)))&lt;0,0,MAX(0,MIN(_xlfn.DAYS(Eingaben!$C$17,MAX(DATE(YEAR(D6),MONTH(D6),DAY(D6)),Eingaben!$C$16)),MAX(_xlfn.DAYS(DATE(YEAR(E6),MONTH(E6),DAY(E6)),MAX(DATE(YEAR(D6),MONTH(D6),DAY(D6)),Eingaben!$C$16))-1+Eingaben!$C$19,_xlfn.DAYS(DATE(YEAR(D6),MONTH(D6),DAY(D6)),MAX(DATE(YEAR(D6),MONTH(D6),DAY(D6)),Eingaben!$C$16))))+1)),0)),0),0)</f>
        <v/>
      </c>
      <c r="H6" s="27">
        <f>MAX(0,G6-IF(ISNUMBER(F6),MAX(0,F6),0))</f>
        <v/>
      </c>
      <c r="I6" s="27">
        <f>MID(IF(K6=1,"; Einzug fehlt oder ist kein Datum","")&amp;IF(L6=1,"; Auszug ist kein Datum","")&amp;IF(M6=1,"; Auszug liegt vor Einzug","")&amp;IF(N6=1,"; Bewohner-ID fehlt","")&amp;IF(O6=1,"; Bewohner-ID doppelt","")&amp;IF(P6=1,"; Abwesenheitstage ungültig (ganze Zahl ab 0)","")&amp;IF(Q6=1,"; Abwesenheit größer als Aufenthaltstage","")&amp;IF(R6=1,"; Ein- und Auszug am selben Tag (Zählregel laut Vertrag prüfen)","")&amp;IF(S6=1,"; Kein Aufenthaltstag im Abrechnungsmonat",""),3,400)</f>
        <v/>
      </c>
      <c r="J6" s="22">
        <f>IF(LEN(B6)+LEN(C6)+LEN(D6)+LEN(E6)+LEN(F6)&gt;0,1,0)</f>
        <v/>
      </c>
      <c r="K6" s="22">
        <f>IF(J6=1,IF(ISNUMBER(D6),0,1),0)</f>
        <v/>
      </c>
      <c r="L6" s="22">
        <f>IF(LEN(E6)&gt;0,IF(ISNUMBER(E6),0,1),0)</f>
        <v/>
      </c>
      <c r="M6" s="22">
        <f>IF(ISNUMBER(D6),IF(ISNUMBER(E6),IF(_xlfn.DAYS(DATE(YEAR(E6),MONTH(E6),DAY(E6)),DATE(YEAR(D6),MONTH(D6),DAY(D6)))&lt;0,1,0),0),0)</f>
        <v/>
      </c>
      <c r="N6" s="22">
        <f>IF(J6=1,IF(LEN(B6)&gt;0,0,1),0)</f>
        <v/>
      </c>
      <c r="O6" s="22">
        <f>IF(LEN(B6)&gt;0,IF(SUMPRODUCT(($B$5:$B$504=B6)*1)&gt;1,1,0),0)</f>
        <v/>
      </c>
      <c r="P6" s="22">
        <f>IF(LEN(F6)&gt;0,IF(ISNUMBER(F6),IF(F6&lt;0,1,IF(F6&lt;&gt;INT(F6),1,0)),1),0)</f>
        <v/>
      </c>
      <c r="Q6" s="22">
        <f>IF(ISNUMBER(F6),IF(ISNUMBER(Eingaben!$C$16),IF(F6&gt;G6,1,0),0),0)</f>
        <v/>
      </c>
      <c r="R6" s="22">
        <f>IF(ISNUMBER(D6),IF(ISNUMBER(E6),IF(_xlfn.DAYS(DATE(YEAR(E6),MONTH(E6),DAY(E6)),DATE(YEAR(D6),MONTH(D6),DAY(D6)))=0,1,0),0),0)</f>
        <v/>
      </c>
      <c r="S6" s="22">
        <f>IF(J6=1,IF(ISNUMBER(Eingaben!$C$16),IF(K6+L6+M6+R6=0,IF(G6=0,1,0),0),0),0)</f>
        <v/>
      </c>
    </row>
    <row r="7">
      <c r="A7" s="22" t="n">
        <v>3</v>
      </c>
      <c r="B7" s="24" t="n"/>
      <c r="C7" s="24" t="n"/>
      <c r="D7" s="25" t="n"/>
      <c r="E7" s="25" t="n"/>
      <c r="F7" s="26" t="n"/>
      <c r="G7" s="27">
        <f>IF(ISNUMBER(Eingaben!$C$16),IF(ISNUMBER(D7),IF(LEN(E7)=0,MAX(0,_xlfn.DAYS(Eingaben!$C$17,MAX(DATE(YEAR(D7),MONTH(D7),DAY(D7)),Eingaben!$C$16))+1),IF(ISNUMBER(E7),IF(_xlfn.DAYS(DATE(YEAR(E7),MONTH(E7),DAY(E7)),DATE(YEAR(D7),MONTH(D7),DAY(D7)))&lt;0,0,MAX(0,MIN(_xlfn.DAYS(Eingaben!$C$17,MAX(DATE(YEAR(D7),MONTH(D7),DAY(D7)),Eingaben!$C$16)),MAX(_xlfn.DAYS(DATE(YEAR(E7),MONTH(E7),DAY(E7)),MAX(DATE(YEAR(D7),MONTH(D7),DAY(D7)),Eingaben!$C$16))-1+Eingaben!$C$19,_xlfn.DAYS(DATE(YEAR(D7),MONTH(D7),DAY(D7)),MAX(DATE(YEAR(D7),MONTH(D7),DAY(D7)),Eingaben!$C$16))))+1)),0)),0),0)</f>
        <v/>
      </c>
      <c r="H7" s="27">
        <f>MAX(0,G7-IF(ISNUMBER(F7),MAX(0,F7),0))</f>
        <v/>
      </c>
      <c r="I7" s="27">
        <f>MID(IF(K7=1,"; Einzug fehlt oder ist kein Datum","")&amp;IF(L7=1,"; Auszug ist kein Datum","")&amp;IF(M7=1,"; Auszug liegt vor Einzug","")&amp;IF(N7=1,"; Bewohner-ID fehlt","")&amp;IF(O7=1,"; Bewohner-ID doppelt","")&amp;IF(P7=1,"; Abwesenheitstage ungültig (ganze Zahl ab 0)","")&amp;IF(Q7=1,"; Abwesenheit größer als Aufenthaltstage","")&amp;IF(R7=1,"; Ein- und Auszug am selben Tag (Zählregel laut Vertrag prüfen)","")&amp;IF(S7=1,"; Kein Aufenthaltstag im Abrechnungsmonat",""),3,400)</f>
        <v/>
      </c>
      <c r="J7" s="22">
        <f>IF(LEN(B7)+LEN(C7)+LEN(D7)+LEN(E7)+LEN(F7)&gt;0,1,0)</f>
        <v/>
      </c>
      <c r="K7" s="22">
        <f>IF(J7=1,IF(ISNUMBER(D7),0,1),0)</f>
        <v/>
      </c>
      <c r="L7" s="22">
        <f>IF(LEN(E7)&gt;0,IF(ISNUMBER(E7),0,1),0)</f>
        <v/>
      </c>
      <c r="M7" s="22">
        <f>IF(ISNUMBER(D7),IF(ISNUMBER(E7),IF(_xlfn.DAYS(DATE(YEAR(E7),MONTH(E7),DAY(E7)),DATE(YEAR(D7),MONTH(D7),DAY(D7)))&lt;0,1,0),0),0)</f>
        <v/>
      </c>
      <c r="N7" s="22">
        <f>IF(J7=1,IF(LEN(B7)&gt;0,0,1),0)</f>
        <v/>
      </c>
      <c r="O7" s="22">
        <f>IF(LEN(B7)&gt;0,IF(SUMPRODUCT(($B$5:$B$504=B7)*1)&gt;1,1,0),0)</f>
        <v/>
      </c>
      <c r="P7" s="22">
        <f>IF(LEN(F7)&gt;0,IF(ISNUMBER(F7),IF(F7&lt;0,1,IF(F7&lt;&gt;INT(F7),1,0)),1),0)</f>
        <v/>
      </c>
      <c r="Q7" s="22">
        <f>IF(ISNUMBER(F7),IF(ISNUMBER(Eingaben!$C$16),IF(F7&gt;G7,1,0),0),0)</f>
        <v/>
      </c>
      <c r="R7" s="22">
        <f>IF(ISNUMBER(D7),IF(ISNUMBER(E7),IF(_xlfn.DAYS(DATE(YEAR(E7),MONTH(E7),DAY(E7)),DATE(YEAR(D7),MONTH(D7),DAY(D7)))=0,1,0),0),0)</f>
        <v/>
      </c>
      <c r="S7" s="22">
        <f>IF(J7=1,IF(ISNUMBER(Eingaben!$C$16),IF(K7+L7+M7+R7=0,IF(G7=0,1,0),0),0),0)</f>
        <v/>
      </c>
    </row>
    <row r="8">
      <c r="A8" s="22" t="n">
        <v>4</v>
      </c>
      <c r="B8" s="24" t="n"/>
      <c r="C8" s="24" t="n"/>
      <c r="D8" s="25" t="n"/>
      <c r="E8" s="25" t="n"/>
      <c r="F8" s="26" t="n"/>
      <c r="G8" s="27">
        <f>IF(ISNUMBER(Eingaben!$C$16),IF(ISNUMBER(D8),IF(LEN(E8)=0,MAX(0,_xlfn.DAYS(Eingaben!$C$17,MAX(DATE(YEAR(D8),MONTH(D8),DAY(D8)),Eingaben!$C$16))+1),IF(ISNUMBER(E8),IF(_xlfn.DAYS(DATE(YEAR(E8),MONTH(E8),DAY(E8)),DATE(YEAR(D8),MONTH(D8),DAY(D8)))&lt;0,0,MAX(0,MIN(_xlfn.DAYS(Eingaben!$C$17,MAX(DATE(YEAR(D8),MONTH(D8),DAY(D8)),Eingaben!$C$16)),MAX(_xlfn.DAYS(DATE(YEAR(E8),MONTH(E8),DAY(E8)),MAX(DATE(YEAR(D8),MONTH(D8),DAY(D8)),Eingaben!$C$16))-1+Eingaben!$C$19,_xlfn.DAYS(DATE(YEAR(D8),MONTH(D8),DAY(D8)),MAX(DATE(YEAR(D8),MONTH(D8),DAY(D8)),Eingaben!$C$16))))+1)),0)),0),0)</f>
        <v/>
      </c>
      <c r="H8" s="27">
        <f>MAX(0,G8-IF(ISNUMBER(F8),MAX(0,F8),0))</f>
        <v/>
      </c>
      <c r="I8" s="27">
        <f>MID(IF(K8=1,"; Einzug fehlt oder ist kein Datum","")&amp;IF(L8=1,"; Auszug ist kein Datum","")&amp;IF(M8=1,"; Auszug liegt vor Einzug","")&amp;IF(N8=1,"; Bewohner-ID fehlt","")&amp;IF(O8=1,"; Bewohner-ID doppelt","")&amp;IF(P8=1,"; Abwesenheitstage ungültig (ganze Zahl ab 0)","")&amp;IF(Q8=1,"; Abwesenheit größer als Aufenthaltstage","")&amp;IF(R8=1,"; Ein- und Auszug am selben Tag (Zählregel laut Vertrag prüfen)","")&amp;IF(S8=1,"; Kein Aufenthaltstag im Abrechnungsmonat",""),3,400)</f>
        <v/>
      </c>
      <c r="J8" s="22">
        <f>IF(LEN(B8)+LEN(C8)+LEN(D8)+LEN(E8)+LEN(F8)&gt;0,1,0)</f>
        <v/>
      </c>
      <c r="K8" s="22">
        <f>IF(J8=1,IF(ISNUMBER(D8),0,1),0)</f>
        <v/>
      </c>
      <c r="L8" s="22">
        <f>IF(LEN(E8)&gt;0,IF(ISNUMBER(E8),0,1),0)</f>
        <v/>
      </c>
      <c r="M8" s="22">
        <f>IF(ISNUMBER(D8),IF(ISNUMBER(E8),IF(_xlfn.DAYS(DATE(YEAR(E8),MONTH(E8),DAY(E8)),DATE(YEAR(D8),MONTH(D8),DAY(D8)))&lt;0,1,0),0),0)</f>
        <v/>
      </c>
      <c r="N8" s="22">
        <f>IF(J8=1,IF(LEN(B8)&gt;0,0,1),0)</f>
        <v/>
      </c>
      <c r="O8" s="22">
        <f>IF(LEN(B8)&gt;0,IF(SUMPRODUCT(($B$5:$B$504=B8)*1)&gt;1,1,0),0)</f>
        <v/>
      </c>
      <c r="P8" s="22">
        <f>IF(LEN(F8)&gt;0,IF(ISNUMBER(F8),IF(F8&lt;0,1,IF(F8&lt;&gt;INT(F8),1,0)),1),0)</f>
        <v/>
      </c>
      <c r="Q8" s="22">
        <f>IF(ISNUMBER(F8),IF(ISNUMBER(Eingaben!$C$16),IF(F8&gt;G8,1,0),0),0)</f>
        <v/>
      </c>
      <c r="R8" s="22">
        <f>IF(ISNUMBER(D8),IF(ISNUMBER(E8),IF(_xlfn.DAYS(DATE(YEAR(E8),MONTH(E8),DAY(E8)),DATE(YEAR(D8),MONTH(D8),DAY(D8)))=0,1,0),0),0)</f>
        <v/>
      </c>
      <c r="S8" s="22">
        <f>IF(J8=1,IF(ISNUMBER(Eingaben!$C$16),IF(K8+L8+M8+R8=0,IF(G8=0,1,0),0),0),0)</f>
        <v/>
      </c>
    </row>
    <row r="9">
      <c r="A9" s="22" t="n">
        <v>5</v>
      </c>
      <c r="B9" s="24" t="n"/>
      <c r="C9" s="24" t="n"/>
      <c r="D9" s="25" t="n"/>
      <c r="E9" s="25" t="n"/>
      <c r="F9" s="26" t="n"/>
      <c r="G9" s="27">
        <f>IF(ISNUMBER(Eingaben!$C$16),IF(ISNUMBER(D9),IF(LEN(E9)=0,MAX(0,_xlfn.DAYS(Eingaben!$C$17,MAX(DATE(YEAR(D9),MONTH(D9),DAY(D9)),Eingaben!$C$16))+1),IF(ISNUMBER(E9),IF(_xlfn.DAYS(DATE(YEAR(E9),MONTH(E9),DAY(E9)),DATE(YEAR(D9),MONTH(D9),DAY(D9)))&lt;0,0,MAX(0,MIN(_xlfn.DAYS(Eingaben!$C$17,MAX(DATE(YEAR(D9),MONTH(D9),DAY(D9)),Eingaben!$C$16)),MAX(_xlfn.DAYS(DATE(YEAR(E9),MONTH(E9),DAY(E9)),MAX(DATE(YEAR(D9),MONTH(D9),DAY(D9)),Eingaben!$C$16))-1+Eingaben!$C$19,_xlfn.DAYS(DATE(YEAR(D9),MONTH(D9),DAY(D9)),MAX(DATE(YEAR(D9),MONTH(D9),DAY(D9)),Eingaben!$C$16))))+1)),0)),0),0)</f>
        <v/>
      </c>
      <c r="H9" s="27">
        <f>MAX(0,G9-IF(ISNUMBER(F9),MAX(0,F9),0))</f>
        <v/>
      </c>
      <c r="I9" s="27">
        <f>MID(IF(K9=1,"; Einzug fehlt oder ist kein Datum","")&amp;IF(L9=1,"; Auszug ist kein Datum","")&amp;IF(M9=1,"; Auszug liegt vor Einzug","")&amp;IF(N9=1,"; Bewohner-ID fehlt","")&amp;IF(O9=1,"; Bewohner-ID doppelt","")&amp;IF(P9=1,"; Abwesenheitstage ungültig (ganze Zahl ab 0)","")&amp;IF(Q9=1,"; Abwesenheit größer als Aufenthaltstage","")&amp;IF(R9=1,"; Ein- und Auszug am selben Tag (Zählregel laut Vertrag prüfen)","")&amp;IF(S9=1,"; Kein Aufenthaltstag im Abrechnungsmonat",""),3,400)</f>
        <v/>
      </c>
      <c r="J9" s="22">
        <f>IF(LEN(B9)+LEN(C9)+LEN(D9)+LEN(E9)+LEN(F9)&gt;0,1,0)</f>
        <v/>
      </c>
      <c r="K9" s="22">
        <f>IF(J9=1,IF(ISNUMBER(D9),0,1),0)</f>
        <v/>
      </c>
      <c r="L9" s="22">
        <f>IF(LEN(E9)&gt;0,IF(ISNUMBER(E9),0,1),0)</f>
        <v/>
      </c>
      <c r="M9" s="22">
        <f>IF(ISNUMBER(D9),IF(ISNUMBER(E9),IF(_xlfn.DAYS(DATE(YEAR(E9),MONTH(E9),DAY(E9)),DATE(YEAR(D9),MONTH(D9),DAY(D9)))&lt;0,1,0),0),0)</f>
        <v/>
      </c>
      <c r="N9" s="22">
        <f>IF(J9=1,IF(LEN(B9)&gt;0,0,1),0)</f>
        <v/>
      </c>
      <c r="O9" s="22">
        <f>IF(LEN(B9)&gt;0,IF(SUMPRODUCT(($B$5:$B$504=B9)*1)&gt;1,1,0),0)</f>
        <v/>
      </c>
      <c r="P9" s="22">
        <f>IF(LEN(F9)&gt;0,IF(ISNUMBER(F9),IF(F9&lt;0,1,IF(F9&lt;&gt;INT(F9),1,0)),1),0)</f>
        <v/>
      </c>
      <c r="Q9" s="22">
        <f>IF(ISNUMBER(F9),IF(ISNUMBER(Eingaben!$C$16),IF(F9&gt;G9,1,0),0),0)</f>
        <v/>
      </c>
      <c r="R9" s="22">
        <f>IF(ISNUMBER(D9),IF(ISNUMBER(E9),IF(_xlfn.DAYS(DATE(YEAR(E9),MONTH(E9),DAY(E9)),DATE(YEAR(D9),MONTH(D9),DAY(D9)))=0,1,0),0),0)</f>
        <v/>
      </c>
      <c r="S9" s="22">
        <f>IF(J9=1,IF(ISNUMBER(Eingaben!$C$16),IF(K9+L9+M9+R9=0,IF(G9=0,1,0),0),0),0)</f>
        <v/>
      </c>
    </row>
    <row r="10">
      <c r="A10" s="22" t="n">
        <v>6</v>
      </c>
      <c r="B10" s="24" t="n"/>
      <c r="C10" s="24" t="n"/>
      <c r="D10" s="25" t="n"/>
      <c r="E10" s="25" t="n"/>
      <c r="F10" s="26" t="n"/>
      <c r="G10" s="27">
        <f>IF(ISNUMBER(Eingaben!$C$16),IF(ISNUMBER(D10),IF(LEN(E10)=0,MAX(0,_xlfn.DAYS(Eingaben!$C$17,MAX(DATE(YEAR(D10),MONTH(D10),DAY(D10)),Eingaben!$C$16))+1),IF(ISNUMBER(E10),IF(_xlfn.DAYS(DATE(YEAR(E10),MONTH(E10),DAY(E10)),DATE(YEAR(D10),MONTH(D10),DAY(D10)))&lt;0,0,MAX(0,MIN(_xlfn.DAYS(Eingaben!$C$17,MAX(DATE(YEAR(D10),MONTH(D10),DAY(D10)),Eingaben!$C$16)),MAX(_xlfn.DAYS(DATE(YEAR(E10),MONTH(E10),DAY(E10)),MAX(DATE(YEAR(D10),MONTH(D10),DAY(D10)),Eingaben!$C$16))-1+Eingaben!$C$19,_xlfn.DAYS(DATE(YEAR(D10),MONTH(D10),DAY(D10)),MAX(DATE(YEAR(D10),MONTH(D10),DAY(D10)),Eingaben!$C$16))))+1)),0)),0),0)</f>
        <v/>
      </c>
      <c r="H10" s="27">
        <f>MAX(0,G10-IF(ISNUMBER(F10),MAX(0,F10),0))</f>
        <v/>
      </c>
      <c r="I10" s="27">
        <f>MID(IF(K10=1,"; Einzug fehlt oder ist kein Datum","")&amp;IF(L10=1,"; Auszug ist kein Datum","")&amp;IF(M10=1,"; Auszug liegt vor Einzug","")&amp;IF(N10=1,"; Bewohner-ID fehlt","")&amp;IF(O10=1,"; Bewohner-ID doppelt","")&amp;IF(P10=1,"; Abwesenheitstage ungültig (ganze Zahl ab 0)","")&amp;IF(Q10=1,"; Abwesenheit größer als Aufenthaltstage","")&amp;IF(R10=1,"; Ein- und Auszug am selben Tag (Zählregel laut Vertrag prüfen)","")&amp;IF(S10=1,"; Kein Aufenthaltstag im Abrechnungsmonat",""),3,400)</f>
        <v/>
      </c>
      <c r="J10" s="22">
        <f>IF(LEN(B10)+LEN(C10)+LEN(D10)+LEN(E10)+LEN(F10)&gt;0,1,0)</f>
        <v/>
      </c>
      <c r="K10" s="22">
        <f>IF(J10=1,IF(ISNUMBER(D10),0,1),0)</f>
        <v/>
      </c>
      <c r="L10" s="22">
        <f>IF(LEN(E10)&gt;0,IF(ISNUMBER(E10),0,1),0)</f>
        <v/>
      </c>
      <c r="M10" s="22">
        <f>IF(ISNUMBER(D10),IF(ISNUMBER(E10),IF(_xlfn.DAYS(DATE(YEAR(E10),MONTH(E10),DAY(E10)),DATE(YEAR(D10),MONTH(D10),DAY(D10)))&lt;0,1,0),0),0)</f>
        <v/>
      </c>
      <c r="N10" s="22">
        <f>IF(J10=1,IF(LEN(B10)&gt;0,0,1),0)</f>
        <v/>
      </c>
      <c r="O10" s="22">
        <f>IF(LEN(B10)&gt;0,IF(SUMPRODUCT(($B$5:$B$504=B10)*1)&gt;1,1,0),0)</f>
        <v/>
      </c>
      <c r="P10" s="22">
        <f>IF(LEN(F10)&gt;0,IF(ISNUMBER(F10),IF(F10&lt;0,1,IF(F10&lt;&gt;INT(F10),1,0)),1),0)</f>
        <v/>
      </c>
      <c r="Q10" s="22">
        <f>IF(ISNUMBER(F10),IF(ISNUMBER(Eingaben!$C$16),IF(F10&gt;G10,1,0),0),0)</f>
        <v/>
      </c>
      <c r="R10" s="22">
        <f>IF(ISNUMBER(D10),IF(ISNUMBER(E10),IF(_xlfn.DAYS(DATE(YEAR(E10),MONTH(E10),DAY(E10)),DATE(YEAR(D10),MONTH(D10),DAY(D10)))=0,1,0),0),0)</f>
        <v/>
      </c>
      <c r="S10" s="22">
        <f>IF(J10=1,IF(ISNUMBER(Eingaben!$C$16),IF(K10+L10+M10+R10=0,IF(G10=0,1,0),0),0),0)</f>
        <v/>
      </c>
    </row>
    <row r="11">
      <c r="A11" s="22" t="n">
        <v>7</v>
      </c>
      <c r="B11" s="24" t="n"/>
      <c r="C11" s="24" t="n"/>
      <c r="D11" s="25" t="n"/>
      <c r="E11" s="25" t="n"/>
      <c r="F11" s="26" t="n"/>
      <c r="G11" s="27">
        <f>IF(ISNUMBER(Eingaben!$C$16),IF(ISNUMBER(D11),IF(LEN(E11)=0,MAX(0,_xlfn.DAYS(Eingaben!$C$17,MAX(DATE(YEAR(D11),MONTH(D11),DAY(D11)),Eingaben!$C$16))+1),IF(ISNUMBER(E11),IF(_xlfn.DAYS(DATE(YEAR(E11),MONTH(E11),DAY(E11)),DATE(YEAR(D11),MONTH(D11),DAY(D11)))&lt;0,0,MAX(0,MIN(_xlfn.DAYS(Eingaben!$C$17,MAX(DATE(YEAR(D11),MONTH(D11),DAY(D11)),Eingaben!$C$16)),MAX(_xlfn.DAYS(DATE(YEAR(E11),MONTH(E11),DAY(E11)),MAX(DATE(YEAR(D11),MONTH(D11),DAY(D11)),Eingaben!$C$16))-1+Eingaben!$C$19,_xlfn.DAYS(DATE(YEAR(D11),MONTH(D11),DAY(D11)),MAX(DATE(YEAR(D11),MONTH(D11),DAY(D11)),Eingaben!$C$16))))+1)),0)),0),0)</f>
        <v/>
      </c>
      <c r="H11" s="27">
        <f>MAX(0,G11-IF(ISNUMBER(F11),MAX(0,F11),0))</f>
        <v/>
      </c>
      <c r="I11" s="27">
        <f>MID(IF(K11=1,"; Einzug fehlt oder ist kein Datum","")&amp;IF(L11=1,"; Auszug ist kein Datum","")&amp;IF(M11=1,"; Auszug liegt vor Einzug","")&amp;IF(N11=1,"; Bewohner-ID fehlt","")&amp;IF(O11=1,"; Bewohner-ID doppelt","")&amp;IF(P11=1,"; Abwesenheitstage ungültig (ganze Zahl ab 0)","")&amp;IF(Q11=1,"; Abwesenheit größer als Aufenthaltstage","")&amp;IF(R11=1,"; Ein- und Auszug am selben Tag (Zählregel laut Vertrag prüfen)","")&amp;IF(S11=1,"; Kein Aufenthaltstag im Abrechnungsmonat",""),3,400)</f>
        <v/>
      </c>
      <c r="J11" s="22">
        <f>IF(LEN(B11)+LEN(C11)+LEN(D11)+LEN(E11)+LEN(F11)&gt;0,1,0)</f>
        <v/>
      </c>
      <c r="K11" s="22">
        <f>IF(J11=1,IF(ISNUMBER(D11),0,1),0)</f>
        <v/>
      </c>
      <c r="L11" s="22">
        <f>IF(LEN(E11)&gt;0,IF(ISNUMBER(E11),0,1),0)</f>
        <v/>
      </c>
      <c r="M11" s="22">
        <f>IF(ISNUMBER(D11),IF(ISNUMBER(E11),IF(_xlfn.DAYS(DATE(YEAR(E11),MONTH(E11),DAY(E11)),DATE(YEAR(D11),MONTH(D11),DAY(D11)))&lt;0,1,0),0),0)</f>
        <v/>
      </c>
      <c r="N11" s="22">
        <f>IF(J11=1,IF(LEN(B11)&gt;0,0,1),0)</f>
        <v/>
      </c>
      <c r="O11" s="22">
        <f>IF(LEN(B11)&gt;0,IF(SUMPRODUCT(($B$5:$B$504=B11)*1)&gt;1,1,0),0)</f>
        <v/>
      </c>
      <c r="P11" s="22">
        <f>IF(LEN(F11)&gt;0,IF(ISNUMBER(F11),IF(F11&lt;0,1,IF(F11&lt;&gt;INT(F11),1,0)),1),0)</f>
        <v/>
      </c>
      <c r="Q11" s="22">
        <f>IF(ISNUMBER(F11),IF(ISNUMBER(Eingaben!$C$16),IF(F11&gt;G11,1,0),0),0)</f>
        <v/>
      </c>
      <c r="R11" s="22">
        <f>IF(ISNUMBER(D11),IF(ISNUMBER(E11),IF(_xlfn.DAYS(DATE(YEAR(E11),MONTH(E11),DAY(E11)),DATE(YEAR(D11),MONTH(D11),DAY(D11)))=0,1,0),0),0)</f>
        <v/>
      </c>
      <c r="S11" s="22">
        <f>IF(J11=1,IF(ISNUMBER(Eingaben!$C$16),IF(K11+L11+M11+R11=0,IF(G11=0,1,0),0),0),0)</f>
        <v/>
      </c>
    </row>
    <row r="12">
      <c r="A12" s="22" t="n">
        <v>8</v>
      </c>
      <c r="B12" s="24" t="n"/>
      <c r="C12" s="24" t="n"/>
      <c r="D12" s="25" t="n"/>
      <c r="E12" s="25" t="n"/>
      <c r="F12" s="26" t="n"/>
      <c r="G12" s="27">
        <f>IF(ISNUMBER(Eingaben!$C$16),IF(ISNUMBER(D12),IF(LEN(E12)=0,MAX(0,_xlfn.DAYS(Eingaben!$C$17,MAX(DATE(YEAR(D12),MONTH(D12),DAY(D12)),Eingaben!$C$16))+1),IF(ISNUMBER(E12),IF(_xlfn.DAYS(DATE(YEAR(E12),MONTH(E12),DAY(E12)),DATE(YEAR(D12),MONTH(D12),DAY(D12)))&lt;0,0,MAX(0,MIN(_xlfn.DAYS(Eingaben!$C$17,MAX(DATE(YEAR(D12),MONTH(D12),DAY(D12)),Eingaben!$C$16)),MAX(_xlfn.DAYS(DATE(YEAR(E12),MONTH(E12),DAY(E12)),MAX(DATE(YEAR(D12),MONTH(D12),DAY(D12)),Eingaben!$C$16))-1+Eingaben!$C$19,_xlfn.DAYS(DATE(YEAR(D12),MONTH(D12),DAY(D12)),MAX(DATE(YEAR(D12),MONTH(D12),DAY(D12)),Eingaben!$C$16))))+1)),0)),0),0)</f>
        <v/>
      </c>
      <c r="H12" s="27">
        <f>MAX(0,G12-IF(ISNUMBER(F12),MAX(0,F12),0))</f>
        <v/>
      </c>
      <c r="I12" s="27">
        <f>MID(IF(K12=1,"; Einzug fehlt oder ist kein Datum","")&amp;IF(L12=1,"; Auszug ist kein Datum","")&amp;IF(M12=1,"; Auszug liegt vor Einzug","")&amp;IF(N12=1,"; Bewohner-ID fehlt","")&amp;IF(O12=1,"; Bewohner-ID doppelt","")&amp;IF(P12=1,"; Abwesenheitstage ungültig (ganze Zahl ab 0)","")&amp;IF(Q12=1,"; Abwesenheit größer als Aufenthaltstage","")&amp;IF(R12=1,"; Ein- und Auszug am selben Tag (Zählregel laut Vertrag prüfen)","")&amp;IF(S12=1,"; Kein Aufenthaltstag im Abrechnungsmonat",""),3,400)</f>
        <v/>
      </c>
      <c r="J12" s="22">
        <f>IF(LEN(B12)+LEN(C12)+LEN(D12)+LEN(E12)+LEN(F12)&gt;0,1,0)</f>
        <v/>
      </c>
      <c r="K12" s="22">
        <f>IF(J12=1,IF(ISNUMBER(D12),0,1),0)</f>
        <v/>
      </c>
      <c r="L12" s="22">
        <f>IF(LEN(E12)&gt;0,IF(ISNUMBER(E12),0,1),0)</f>
        <v/>
      </c>
      <c r="M12" s="22">
        <f>IF(ISNUMBER(D12),IF(ISNUMBER(E12),IF(_xlfn.DAYS(DATE(YEAR(E12),MONTH(E12),DAY(E12)),DATE(YEAR(D12),MONTH(D12),DAY(D12)))&lt;0,1,0),0),0)</f>
        <v/>
      </c>
      <c r="N12" s="22">
        <f>IF(J12=1,IF(LEN(B12)&gt;0,0,1),0)</f>
        <v/>
      </c>
      <c r="O12" s="22">
        <f>IF(LEN(B12)&gt;0,IF(SUMPRODUCT(($B$5:$B$504=B12)*1)&gt;1,1,0),0)</f>
        <v/>
      </c>
      <c r="P12" s="22">
        <f>IF(LEN(F12)&gt;0,IF(ISNUMBER(F12),IF(F12&lt;0,1,IF(F12&lt;&gt;INT(F12),1,0)),1),0)</f>
        <v/>
      </c>
      <c r="Q12" s="22">
        <f>IF(ISNUMBER(F12),IF(ISNUMBER(Eingaben!$C$16),IF(F12&gt;G12,1,0),0),0)</f>
        <v/>
      </c>
      <c r="R12" s="22">
        <f>IF(ISNUMBER(D12),IF(ISNUMBER(E12),IF(_xlfn.DAYS(DATE(YEAR(E12),MONTH(E12),DAY(E12)),DATE(YEAR(D12),MONTH(D12),DAY(D12)))=0,1,0),0),0)</f>
        <v/>
      </c>
      <c r="S12" s="22">
        <f>IF(J12=1,IF(ISNUMBER(Eingaben!$C$16),IF(K12+L12+M12+R12=0,IF(G12=0,1,0),0),0),0)</f>
        <v/>
      </c>
    </row>
    <row r="13">
      <c r="A13" s="22" t="n">
        <v>9</v>
      </c>
      <c r="B13" s="24" t="n"/>
      <c r="C13" s="24" t="n"/>
      <c r="D13" s="25" t="n"/>
      <c r="E13" s="25" t="n"/>
      <c r="F13" s="26" t="n"/>
      <c r="G13" s="27">
        <f>IF(ISNUMBER(Eingaben!$C$16),IF(ISNUMBER(D13),IF(LEN(E13)=0,MAX(0,_xlfn.DAYS(Eingaben!$C$17,MAX(DATE(YEAR(D13),MONTH(D13),DAY(D13)),Eingaben!$C$16))+1),IF(ISNUMBER(E13),IF(_xlfn.DAYS(DATE(YEAR(E13),MONTH(E13),DAY(E13)),DATE(YEAR(D13),MONTH(D13),DAY(D13)))&lt;0,0,MAX(0,MIN(_xlfn.DAYS(Eingaben!$C$17,MAX(DATE(YEAR(D13),MONTH(D13),DAY(D13)),Eingaben!$C$16)),MAX(_xlfn.DAYS(DATE(YEAR(E13),MONTH(E13),DAY(E13)),MAX(DATE(YEAR(D13),MONTH(D13),DAY(D13)),Eingaben!$C$16))-1+Eingaben!$C$19,_xlfn.DAYS(DATE(YEAR(D13),MONTH(D13),DAY(D13)),MAX(DATE(YEAR(D13),MONTH(D13),DAY(D13)),Eingaben!$C$16))))+1)),0)),0),0)</f>
        <v/>
      </c>
      <c r="H13" s="27">
        <f>MAX(0,G13-IF(ISNUMBER(F13),MAX(0,F13),0))</f>
        <v/>
      </c>
      <c r="I13" s="27">
        <f>MID(IF(K13=1,"; Einzug fehlt oder ist kein Datum","")&amp;IF(L13=1,"; Auszug ist kein Datum","")&amp;IF(M13=1,"; Auszug liegt vor Einzug","")&amp;IF(N13=1,"; Bewohner-ID fehlt","")&amp;IF(O13=1,"; Bewohner-ID doppelt","")&amp;IF(P13=1,"; Abwesenheitstage ungültig (ganze Zahl ab 0)","")&amp;IF(Q13=1,"; Abwesenheit größer als Aufenthaltstage","")&amp;IF(R13=1,"; Ein- und Auszug am selben Tag (Zählregel laut Vertrag prüfen)","")&amp;IF(S13=1,"; Kein Aufenthaltstag im Abrechnungsmonat",""),3,400)</f>
        <v/>
      </c>
      <c r="J13" s="22">
        <f>IF(LEN(B13)+LEN(C13)+LEN(D13)+LEN(E13)+LEN(F13)&gt;0,1,0)</f>
        <v/>
      </c>
      <c r="K13" s="22">
        <f>IF(J13=1,IF(ISNUMBER(D13),0,1),0)</f>
        <v/>
      </c>
      <c r="L13" s="22">
        <f>IF(LEN(E13)&gt;0,IF(ISNUMBER(E13),0,1),0)</f>
        <v/>
      </c>
      <c r="M13" s="22">
        <f>IF(ISNUMBER(D13),IF(ISNUMBER(E13),IF(_xlfn.DAYS(DATE(YEAR(E13),MONTH(E13),DAY(E13)),DATE(YEAR(D13),MONTH(D13),DAY(D13)))&lt;0,1,0),0),0)</f>
        <v/>
      </c>
      <c r="N13" s="22">
        <f>IF(J13=1,IF(LEN(B13)&gt;0,0,1),0)</f>
        <v/>
      </c>
      <c r="O13" s="22">
        <f>IF(LEN(B13)&gt;0,IF(SUMPRODUCT(($B$5:$B$504=B13)*1)&gt;1,1,0),0)</f>
        <v/>
      </c>
      <c r="P13" s="22">
        <f>IF(LEN(F13)&gt;0,IF(ISNUMBER(F13),IF(F13&lt;0,1,IF(F13&lt;&gt;INT(F13),1,0)),1),0)</f>
        <v/>
      </c>
      <c r="Q13" s="22">
        <f>IF(ISNUMBER(F13),IF(ISNUMBER(Eingaben!$C$16),IF(F13&gt;G13,1,0),0),0)</f>
        <v/>
      </c>
      <c r="R13" s="22">
        <f>IF(ISNUMBER(D13),IF(ISNUMBER(E13),IF(_xlfn.DAYS(DATE(YEAR(E13),MONTH(E13),DAY(E13)),DATE(YEAR(D13),MONTH(D13),DAY(D13)))=0,1,0),0),0)</f>
        <v/>
      </c>
      <c r="S13" s="22">
        <f>IF(J13=1,IF(ISNUMBER(Eingaben!$C$16),IF(K13+L13+M13+R13=0,IF(G13=0,1,0),0),0),0)</f>
        <v/>
      </c>
    </row>
    <row r="14">
      <c r="A14" s="22" t="n">
        <v>10</v>
      </c>
      <c r="B14" s="24" t="n"/>
      <c r="C14" s="24" t="n"/>
      <c r="D14" s="25" t="n"/>
      <c r="E14" s="25" t="n"/>
      <c r="F14" s="26" t="n"/>
      <c r="G14" s="27">
        <f>IF(ISNUMBER(Eingaben!$C$16),IF(ISNUMBER(D14),IF(LEN(E14)=0,MAX(0,_xlfn.DAYS(Eingaben!$C$17,MAX(DATE(YEAR(D14),MONTH(D14),DAY(D14)),Eingaben!$C$16))+1),IF(ISNUMBER(E14),IF(_xlfn.DAYS(DATE(YEAR(E14),MONTH(E14),DAY(E14)),DATE(YEAR(D14),MONTH(D14),DAY(D14)))&lt;0,0,MAX(0,MIN(_xlfn.DAYS(Eingaben!$C$17,MAX(DATE(YEAR(D14),MONTH(D14),DAY(D14)),Eingaben!$C$16)),MAX(_xlfn.DAYS(DATE(YEAR(E14),MONTH(E14),DAY(E14)),MAX(DATE(YEAR(D14),MONTH(D14),DAY(D14)),Eingaben!$C$16))-1+Eingaben!$C$19,_xlfn.DAYS(DATE(YEAR(D14),MONTH(D14),DAY(D14)),MAX(DATE(YEAR(D14),MONTH(D14),DAY(D14)),Eingaben!$C$16))))+1)),0)),0),0)</f>
        <v/>
      </c>
      <c r="H14" s="27">
        <f>MAX(0,G14-IF(ISNUMBER(F14),MAX(0,F14),0))</f>
        <v/>
      </c>
      <c r="I14" s="27">
        <f>MID(IF(K14=1,"; Einzug fehlt oder ist kein Datum","")&amp;IF(L14=1,"; Auszug ist kein Datum","")&amp;IF(M14=1,"; Auszug liegt vor Einzug","")&amp;IF(N14=1,"; Bewohner-ID fehlt","")&amp;IF(O14=1,"; Bewohner-ID doppelt","")&amp;IF(P14=1,"; Abwesenheitstage ungültig (ganze Zahl ab 0)","")&amp;IF(Q14=1,"; Abwesenheit größer als Aufenthaltstage","")&amp;IF(R14=1,"; Ein- und Auszug am selben Tag (Zählregel laut Vertrag prüfen)","")&amp;IF(S14=1,"; Kein Aufenthaltstag im Abrechnungsmonat",""),3,400)</f>
        <v/>
      </c>
      <c r="J14" s="22">
        <f>IF(LEN(B14)+LEN(C14)+LEN(D14)+LEN(E14)+LEN(F14)&gt;0,1,0)</f>
        <v/>
      </c>
      <c r="K14" s="22">
        <f>IF(J14=1,IF(ISNUMBER(D14),0,1),0)</f>
        <v/>
      </c>
      <c r="L14" s="22">
        <f>IF(LEN(E14)&gt;0,IF(ISNUMBER(E14),0,1),0)</f>
        <v/>
      </c>
      <c r="M14" s="22">
        <f>IF(ISNUMBER(D14),IF(ISNUMBER(E14),IF(_xlfn.DAYS(DATE(YEAR(E14),MONTH(E14),DAY(E14)),DATE(YEAR(D14),MONTH(D14),DAY(D14)))&lt;0,1,0),0),0)</f>
        <v/>
      </c>
      <c r="N14" s="22">
        <f>IF(J14=1,IF(LEN(B14)&gt;0,0,1),0)</f>
        <v/>
      </c>
      <c r="O14" s="22">
        <f>IF(LEN(B14)&gt;0,IF(SUMPRODUCT(($B$5:$B$504=B14)*1)&gt;1,1,0),0)</f>
        <v/>
      </c>
      <c r="P14" s="22">
        <f>IF(LEN(F14)&gt;0,IF(ISNUMBER(F14),IF(F14&lt;0,1,IF(F14&lt;&gt;INT(F14),1,0)),1),0)</f>
        <v/>
      </c>
      <c r="Q14" s="22">
        <f>IF(ISNUMBER(F14),IF(ISNUMBER(Eingaben!$C$16),IF(F14&gt;G14,1,0),0),0)</f>
        <v/>
      </c>
      <c r="R14" s="22">
        <f>IF(ISNUMBER(D14),IF(ISNUMBER(E14),IF(_xlfn.DAYS(DATE(YEAR(E14),MONTH(E14),DAY(E14)),DATE(YEAR(D14),MONTH(D14),DAY(D14)))=0,1,0),0),0)</f>
        <v/>
      </c>
      <c r="S14" s="22">
        <f>IF(J14=1,IF(ISNUMBER(Eingaben!$C$16),IF(K14+L14+M14+R14=0,IF(G14=0,1,0),0),0),0)</f>
        <v/>
      </c>
    </row>
    <row r="15">
      <c r="A15" s="22" t="n">
        <v>11</v>
      </c>
      <c r="B15" s="24" t="n"/>
      <c r="C15" s="24" t="n"/>
      <c r="D15" s="25" t="n"/>
      <c r="E15" s="25" t="n"/>
      <c r="F15" s="26" t="n"/>
      <c r="G15" s="27">
        <f>IF(ISNUMBER(Eingaben!$C$16),IF(ISNUMBER(D15),IF(LEN(E15)=0,MAX(0,_xlfn.DAYS(Eingaben!$C$17,MAX(DATE(YEAR(D15),MONTH(D15),DAY(D15)),Eingaben!$C$16))+1),IF(ISNUMBER(E15),IF(_xlfn.DAYS(DATE(YEAR(E15),MONTH(E15),DAY(E15)),DATE(YEAR(D15),MONTH(D15),DAY(D15)))&lt;0,0,MAX(0,MIN(_xlfn.DAYS(Eingaben!$C$17,MAX(DATE(YEAR(D15),MONTH(D15),DAY(D15)),Eingaben!$C$16)),MAX(_xlfn.DAYS(DATE(YEAR(E15),MONTH(E15),DAY(E15)),MAX(DATE(YEAR(D15),MONTH(D15),DAY(D15)),Eingaben!$C$16))-1+Eingaben!$C$19,_xlfn.DAYS(DATE(YEAR(D15),MONTH(D15),DAY(D15)),MAX(DATE(YEAR(D15),MONTH(D15),DAY(D15)),Eingaben!$C$16))))+1)),0)),0),0)</f>
        <v/>
      </c>
      <c r="H15" s="27">
        <f>MAX(0,G15-IF(ISNUMBER(F15),MAX(0,F15),0))</f>
        <v/>
      </c>
      <c r="I15" s="27">
        <f>MID(IF(K15=1,"; Einzug fehlt oder ist kein Datum","")&amp;IF(L15=1,"; Auszug ist kein Datum","")&amp;IF(M15=1,"; Auszug liegt vor Einzug","")&amp;IF(N15=1,"; Bewohner-ID fehlt","")&amp;IF(O15=1,"; Bewohner-ID doppelt","")&amp;IF(P15=1,"; Abwesenheitstage ungültig (ganze Zahl ab 0)","")&amp;IF(Q15=1,"; Abwesenheit größer als Aufenthaltstage","")&amp;IF(R15=1,"; Ein- und Auszug am selben Tag (Zählregel laut Vertrag prüfen)","")&amp;IF(S15=1,"; Kein Aufenthaltstag im Abrechnungsmonat",""),3,400)</f>
        <v/>
      </c>
      <c r="J15" s="22">
        <f>IF(LEN(B15)+LEN(C15)+LEN(D15)+LEN(E15)+LEN(F15)&gt;0,1,0)</f>
        <v/>
      </c>
      <c r="K15" s="22">
        <f>IF(J15=1,IF(ISNUMBER(D15),0,1),0)</f>
        <v/>
      </c>
      <c r="L15" s="22">
        <f>IF(LEN(E15)&gt;0,IF(ISNUMBER(E15),0,1),0)</f>
        <v/>
      </c>
      <c r="M15" s="22">
        <f>IF(ISNUMBER(D15),IF(ISNUMBER(E15),IF(_xlfn.DAYS(DATE(YEAR(E15),MONTH(E15),DAY(E15)),DATE(YEAR(D15),MONTH(D15),DAY(D15)))&lt;0,1,0),0),0)</f>
        <v/>
      </c>
      <c r="N15" s="22">
        <f>IF(J15=1,IF(LEN(B15)&gt;0,0,1),0)</f>
        <v/>
      </c>
      <c r="O15" s="22">
        <f>IF(LEN(B15)&gt;0,IF(SUMPRODUCT(($B$5:$B$504=B15)*1)&gt;1,1,0),0)</f>
        <v/>
      </c>
      <c r="P15" s="22">
        <f>IF(LEN(F15)&gt;0,IF(ISNUMBER(F15),IF(F15&lt;0,1,IF(F15&lt;&gt;INT(F15),1,0)),1),0)</f>
        <v/>
      </c>
      <c r="Q15" s="22">
        <f>IF(ISNUMBER(F15),IF(ISNUMBER(Eingaben!$C$16),IF(F15&gt;G15,1,0),0),0)</f>
        <v/>
      </c>
      <c r="R15" s="22">
        <f>IF(ISNUMBER(D15),IF(ISNUMBER(E15),IF(_xlfn.DAYS(DATE(YEAR(E15),MONTH(E15),DAY(E15)),DATE(YEAR(D15),MONTH(D15),DAY(D15)))=0,1,0),0),0)</f>
        <v/>
      </c>
      <c r="S15" s="22">
        <f>IF(J15=1,IF(ISNUMBER(Eingaben!$C$16),IF(K15+L15+M15+R15=0,IF(G15=0,1,0),0),0),0)</f>
        <v/>
      </c>
    </row>
    <row r="16">
      <c r="A16" s="22" t="n">
        <v>12</v>
      </c>
      <c r="B16" s="24" t="n"/>
      <c r="C16" s="24" t="n"/>
      <c r="D16" s="25" t="n"/>
      <c r="E16" s="25" t="n"/>
      <c r="F16" s="26" t="n"/>
      <c r="G16" s="27">
        <f>IF(ISNUMBER(Eingaben!$C$16),IF(ISNUMBER(D16),IF(LEN(E16)=0,MAX(0,_xlfn.DAYS(Eingaben!$C$17,MAX(DATE(YEAR(D16),MONTH(D16),DAY(D16)),Eingaben!$C$16))+1),IF(ISNUMBER(E16),IF(_xlfn.DAYS(DATE(YEAR(E16),MONTH(E16),DAY(E16)),DATE(YEAR(D16),MONTH(D16),DAY(D16)))&lt;0,0,MAX(0,MIN(_xlfn.DAYS(Eingaben!$C$17,MAX(DATE(YEAR(D16),MONTH(D16),DAY(D16)),Eingaben!$C$16)),MAX(_xlfn.DAYS(DATE(YEAR(E16),MONTH(E16),DAY(E16)),MAX(DATE(YEAR(D16),MONTH(D16),DAY(D16)),Eingaben!$C$16))-1+Eingaben!$C$19,_xlfn.DAYS(DATE(YEAR(D16),MONTH(D16),DAY(D16)),MAX(DATE(YEAR(D16),MONTH(D16),DAY(D16)),Eingaben!$C$16))))+1)),0)),0),0)</f>
        <v/>
      </c>
      <c r="H16" s="27">
        <f>MAX(0,G16-IF(ISNUMBER(F16),MAX(0,F16),0))</f>
        <v/>
      </c>
      <c r="I16" s="27">
        <f>MID(IF(K16=1,"; Einzug fehlt oder ist kein Datum","")&amp;IF(L16=1,"; Auszug ist kein Datum","")&amp;IF(M16=1,"; Auszug liegt vor Einzug","")&amp;IF(N16=1,"; Bewohner-ID fehlt","")&amp;IF(O16=1,"; Bewohner-ID doppelt","")&amp;IF(P16=1,"; Abwesenheitstage ungültig (ganze Zahl ab 0)","")&amp;IF(Q16=1,"; Abwesenheit größer als Aufenthaltstage","")&amp;IF(R16=1,"; Ein- und Auszug am selben Tag (Zählregel laut Vertrag prüfen)","")&amp;IF(S16=1,"; Kein Aufenthaltstag im Abrechnungsmonat",""),3,400)</f>
        <v/>
      </c>
      <c r="J16" s="22">
        <f>IF(LEN(B16)+LEN(C16)+LEN(D16)+LEN(E16)+LEN(F16)&gt;0,1,0)</f>
        <v/>
      </c>
      <c r="K16" s="22">
        <f>IF(J16=1,IF(ISNUMBER(D16),0,1),0)</f>
        <v/>
      </c>
      <c r="L16" s="22">
        <f>IF(LEN(E16)&gt;0,IF(ISNUMBER(E16),0,1),0)</f>
        <v/>
      </c>
      <c r="M16" s="22">
        <f>IF(ISNUMBER(D16),IF(ISNUMBER(E16),IF(_xlfn.DAYS(DATE(YEAR(E16),MONTH(E16),DAY(E16)),DATE(YEAR(D16),MONTH(D16),DAY(D16)))&lt;0,1,0),0),0)</f>
        <v/>
      </c>
      <c r="N16" s="22">
        <f>IF(J16=1,IF(LEN(B16)&gt;0,0,1),0)</f>
        <v/>
      </c>
      <c r="O16" s="22">
        <f>IF(LEN(B16)&gt;0,IF(SUMPRODUCT(($B$5:$B$504=B16)*1)&gt;1,1,0),0)</f>
        <v/>
      </c>
      <c r="P16" s="22">
        <f>IF(LEN(F16)&gt;0,IF(ISNUMBER(F16),IF(F16&lt;0,1,IF(F16&lt;&gt;INT(F16),1,0)),1),0)</f>
        <v/>
      </c>
      <c r="Q16" s="22">
        <f>IF(ISNUMBER(F16),IF(ISNUMBER(Eingaben!$C$16),IF(F16&gt;G16,1,0),0),0)</f>
        <v/>
      </c>
      <c r="R16" s="22">
        <f>IF(ISNUMBER(D16),IF(ISNUMBER(E16),IF(_xlfn.DAYS(DATE(YEAR(E16),MONTH(E16),DAY(E16)),DATE(YEAR(D16),MONTH(D16),DAY(D16)))=0,1,0),0),0)</f>
        <v/>
      </c>
      <c r="S16" s="22">
        <f>IF(J16=1,IF(ISNUMBER(Eingaben!$C$16),IF(K16+L16+M16+R16=0,IF(G16=0,1,0),0),0),0)</f>
        <v/>
      </c>
    </row>
    <row r="17">
      <c r="A17" s="22" t="n">
        <v>13</v>
      </c>
      <c r="B17" s="24" t="n"/>
      <c r="C17" s="24" t="n"/>
      <c r="D17" s="25" t="n"/>
      <c r="E17" s="25" t="n"/>
      <c r="F17" s="26" t="n"/>
      <c r="G17" s="27">
        <f>IF(ISNUMBER(Eingaben!$C$16),IF(ISNUMBER(D17),IF(LEN(E17)=0,MAX(0,_xlfn.DAYS(Eingaben!$C$17,MAX(DATE(YEAR(D17),MONTH(D17),DAY(D17)),Eingaben!$C$16))+1),IF(ISNUMBER(E17),IF(_xlfn.DAYS(DATE(YEAR(E17),MONTH(E17),DAY(E17)),DATE(YEAR(D17),MONTH(D17),DAY(D17)))&lt;0,0,MAX(0,MIN(_xlfn.DAYS(Eingaben!$C$17,MAX(DATE(YEAR(D17),MONTH(D17),DAY(D17)),Eingaben!$C$16)),MAX(_xlfn.DAYS(DATE(YEAR(E17),MONTH(E17),DAY(E17)),MAX(DATE(YEAR(D17),MONTH(D17),DAY(D17)),Eingaben!$C$16))-1+Eingaben!$C$19,_xlfn.DAYS(DATE(YEAR(D17),MONTH(D17),DAY(D17)),MAX(DATE(YEAR(D17),MONTH(D17),DAY(D17)),Eingaben!$C$16))))+1)),0)),0),0)</f>
        <v/>
      </c>
      <c r="H17" s="27">
        <f>MAX(0,G17-IF(ISNUMBER(F17),MAX(0,F17),0))</f>
        <v/>
      </c>
      <c r="I17" s="27">
        <f>MID(IF(K17=1,"; Einzug fehlt oder ist kein Datum","")&amp;IF(L17=1,"; Auszug ist kein Datum","")&amp;IF(M17=1,"; Auszug liegt vor Einzug","")&amp;IF(N17=1,"; Bewohner-ID fehlt","")&amp;IF(O17=1,"; Bewohner-ID doppelt","")&amp;IF(P17=1,"; Abwesenheitstage ungültig (ganze Zahl ab 0)","")&amp;IF(Q17=1,"; Abwesenheit größer als Aufenthaltstage","")&amp;IF(R17=1,"; Ein- und Auszug am selben Tag (Zählregel laut Vertrag prüfen)","")&amp;IF(S17=1,"; Kein Aufenthaltstag im Abrechnungsmonat",""),3,400)</f>
        <v/>
      </c>
      <c r="J17" s="22">
        <f>IF(LEN(B17)+LEN(C17)+LEN(D17)+LEN(E17)+LEN(F17)&gt;0,1,0)</f>
        <v/>
      </c>
      <c r="K17" s="22">
        <f>IF(J17=1,IF(ISNUMBER(D17),0,1),0)</f>
        <v/>
      </c>
      <c r="L17" s="22">
        <f>IF(LEN(E17)&gt;0,IF(ISNUMBER(E17),0,1),0)</f>
        <v/>
      </c>
      <c r="M17" s="22">
        <f>IF(ISNUMBER(D17),IF(ISNUMBER(E17),IF(_xlfn.DAYS(DATE(YEAR(E17),MONTH(E17),DAY(E17)),DATE(YEAR(D17),MONTH(D17),DAY(D17)))&lt;0,1,0),0),0)</f>
        <v/>
      </c>
      <c r="N17" s="22">
        <f>IF(J17=1,IF(LEN(B17)&gt;0,0,1),0)</f>
        <v/>
      </c>
      <c r="O17" s="22">
        <f>IF(LEN(B17)&gt;0,IF(SUMPRODUCT(($B$5:$B$504=B17)*1)&gt;1,1,0),0)</f>
        <v/>
      </c>
      <c r="P17" s="22">
        <f>IF(LEN(F17)&gt;0,IF(ISNUMBER(F17),IF(F17&lt;0,1,IF(F17&lt;&gt;INT(F17),1,0)),1),0)</f>
        <v/>
      </c>
      <c r="Q17" s="22">
        <f>IF(ISNUMBER(F17),IF(ISNUMBER(Eingaben!$C$16),IF(F17&gt;G17,1,0),0),0)</f>
        <v/>
      </c>
      <c r="R17" s="22">
        <f>IF(ISNUMBER(D17),IF(ISNUMBER(E17),IF(_xlfn.DAYS(DATE(YEAR(E17),MONTH(E17),DAY(E17)),DATE(YEAR(D17),MONTH(D17),DAY(D17)))=0,1,0),0),0)</f>
        <v/>
      </c>
      <c r="S17" s="22">
        <f>IF(J17=1,IF(ISNUMBER(Eingaben!$C$16),IF(K17+L17+M17+R17=0,IF(G17=0,1,0),0),0),0)</f>
        <v/>
      </c>
    </row>
    <row r="18">
      <c r="A18" s="22" t="n">
        <v>14</v>
      </c>
      <c r="B18" s="24" t="n"/>
      <c r="C18" s="24" t="n"/>
      <c r="D18" s="25" t="n"/>
      <c r="E18" s="25" t="n"/>
      <c r="F18" s="26" t="n"/>
      <c r="G18" s="27">
        <f>IF(ISNUMBER(Eingaben!$C$16),IF(ISNUMBER(D18),IF(LEN(E18)=0,MAX(0,_xlfn.DAYS(Eingaben!$C$17,MAX(DATE(YEAR(D18),MONTH(D18),DAY(D18)),Eingaben!$C$16))+1),IF(ISNUMBER(E18),IF(_xlfn.DAYS(DATE(YEAR(E18),MONTH(E18),DAY(E18)),DATE(YEAR(D18),MONTH(D18),DAY(D18)))&lt;0,0,MAX(0,MIN(_xlfn.DAYS(Eingaben!$C$17,MAX(DATE(YEAR(D18),MONTH(D18),DAY(D18)),Eingaben!$C$16)),MAX(_xlfn.DAYS(DATE(YEAR(E18),MONTH(E18),DAY(E18)),MAX(DATE(YEAR(D18),MONTH(D18),DAY(D18)),Eingaben!$C$16))-1+Eingaben!$C$19,_xlfn.DAYS(DATE(YEAR(D18),MONTH(D18),DAY(D18)),MAX(DATE(YEAR(D18),MONTH(D18),DAY(D18)),Eingaben!$C$16))))+1)),0)),0),0)</f>
        <v/>
      </c>
      <c r="H18" s="27">
        <f>MAX(0,G18-IF(ISNUMBER(F18),MAX(0,F18),0))</f>
        <v/>
      </c>
      <c r="I18" s="27">
        <f>MID(IF(K18=1,"; Einzug fehlt oder ist kein Datum","")&amp;IF(L18=1,"; Auszug ist kein Datum","")&amp;IF(M18=1,"; Auszug liegt vor Einzug","")&amp;IF(N18=1,"; Bewohner-ID fehlt","")&amp;IF(O18=1,"; Bewohner-ID doppelt","")&amp;IF(P18=1,"; Abwesenheitstage ungültig (ganze Zahl ab 0)","")&amp;IF(Q18=1,"; Abwesenheit größer als Aufenthaltstage","")&amp;IF(R18=1,"; Ein- und Auszug am selben Tag (Zählregel laut Vertrag prüfen)","")&amp;IF(S18=1,"; Kein Aufenthaltstag im Abrechnungsmonat",""),3,400)</f>
        <v/>
      </c>
      <c r="J18" s="22">
        <f>IF(LEN(B18)+LEN(C18)+LEN(D18)+LEN(E18)+LEN(F18)&gt;0,1,0)</f>
        <v/>
      </c>
      <c r="K18" s="22">
        <f>IF(J18=1,IF(ISNUMBER(D18),0,1),0)</f>
        <v/>
      </c>
      <c r="L18" s="22">
        <f>IF(LEN(E18)&gt;0,IF(ISNUMBER(E18),0,1),0)</f>
        <v/>
      </c>
      <c r="M18" s="22">
        <f>IF(ISNUMBER(D18),IF(ISNUMBER(E18),IF(_xlfn.DAYS(DATE(YEAR(E18),MONTH(E18),DAY(E18)),DATE(YEAR(D18),MONTH(D18),DAY(D18)))&lt;0,1,0),0),0)</f>
        <v/>
      </c>
      <c r="N18" s="22">
        <f>IF(J18=1,IF(LEN(B18)&gt;0,0,1),0)</f>
        <v/>
      </c>
      <c r="O18" s="22">
        <f>IF(LEN(B18)&gt;0,IF(SUMPRODUCT(($B$5:$B$504=B18)*1)&gt;1,1,0),0)</f>
        <v/>
      </c>
      <c r="P18" s="22">
        <f>IF(LEN(F18)&gt;0,IF(ISNUMBER(F18),IF(F18&lt;0,1,IF(F18&lt;&gt;INT(F18),1,0)),1),0)</f>
        <v/>
      </c>
      <c r="Q18" s="22">
        <f>IF(ISNUMBER(F18),IF(ISNUMBER(Eingaben!$C$16),IF(F18&gt;G18,1,0),0),0)</f>
        <v/>
      </c>
      <c r="R18" s="22">
        <f>IF(ISNUMBER(D18),IF(ISNUMBER(E18),IF(_xlfn.DAYS(DATE(YEAR(E18),MONTH(E18),DAY(E18)),DATE(YEAR(D18),MONTH(D18),DAY(D18)))=0,1,0),0),0)</f>
        <v/>
      </c>
      <c r="S18" s="22">
        <f>IF(J18=1,IF(ISNUMBER(Eingaben!$C$16),IF(K18+L18+M18+R18=0,IF(G18=0,1,0),0),0),0)</f>
        <v/>
      </c>
    </row>
    <row r="19">
      <c r="A19" s="22" t="n">
        <v>15</v>
      </c>
      <c r="B19" s="24" t="n"/>
      <c r="C19" s="24" t="n"/>
      <c r="D19" s="25" t="n"/>
      <c r="E19" s="25" t="n"/>
      <c r="F19" s="26" t="n"/>
      <c r="G19" s="27">
        <f>IF(ISNUMBER(Eingaben!$C$16),IF(ISNUMBER(D19),IF(LEN(E19)=0,MAX(0,_xlfn.DAYS(Eingaben!$C$17,MAX(DATE(YEAR(D19),MONTH(D19),DAY(D19)),Eingaben!$C$16))+1),IF(ISNUMBER(E19),IF(_xlfn.DAYS(DATE(YEAR(E19),MONTH(E19),DAY(E19)),DATE(YEAR(D19),MONTH(D19),DAY(D19)))&lt;0,0,MAX(0,MIN(_xlfn.DAYS(Eingaben!$C$17,MAX(DATE(YEAR(D19),MONTH(D19),DAY(D19)),Eingaben!$C$16)),MAX(_xlfn.DAYS(DATE(YEAR(E19),MONTH(E19),DAY(E19)),MAX(DATE(YEAR(D19),MONTH(D19),DAY(D19)),Eingaben!$C$16))-1+Eingaben!$C$19,_xlfn.DAYS(DATE(YEAR(D19),MONTH(D19),DAY(D19)),MAX(DATE(YEAR(D19),MONTH(D19),DAY(D19)),Eingaben!$C$16))))+1)),0)),0),0)</f>
        <v/>
      </c>
      <c r="H19" s="27">
        <f>MAX(0,G19-IF(ISNUMBER(F19),MAX(0,F19),0))</f>
        <v/>
      </c>
      <c r="I19" s="27">
        <f>MID(IF(K19=1,"; Einzug fehlt oder ist kein Datum","")&amp;IF(L19=1,"; Auszug ist kein Datum","")&amp;IF(M19=1,"; Auszug liegt vor Einzug","")&amp;IF(N19=1,"; Bewohner-ID fehlt","")&amp;IF(O19=1,"; Bewohner-ID doppelt","")&amp;IF(P19=1,"; Abwesenheitstage ungültig (ganze Zahl ab 0)","")&amp;IF(Q19=1,"; Abwesenheit größer als Aufenthaltstage","")&amp;IF(R19=1,"; Ein- und Auszug am selben Tag (Zählregel laut Vertrag prüfen)","")&amp;IF(S19=1,"; Kein Aufenthaltstag im Abrechnungsmonat",""),3,400)</f>
        <v/>
      </c>
      <c r="J19" s="22">
        <f>IF(LEN(B19)+LEN(C19)+LEN(D19)+LEN(E19)+LEN(F19)&gt;0,1,0)</f>
        <v/>
      </c>
      <c r="K19" s="22">
        <f>IF(J19=1,IF(ISNUMBER(D19),0,1),0)</f>
        <v/>
      </c>
      <c r="L19" s="22">
        <f>IF(LEN(E19)&gt;0,IF(ISNUMBER(E19),0,1),0)</f>
        <v/>
      </c>
      <c r="M19" s="22">
        <f>IF(ISNUMBER(D19),IF(ISNUMBER(E19),IF(_xlfn.DAYS(DATE(YEAR(E19),MONTH(E19),DAY(E19)),DATE(YEAR(D19),MONTH(D19),DAY(D19)))&lt;0,1,0),0),0)</f>
        <v/>
      </c>
      <c r="N19" s="22">
        <f>IF(J19=1,IF(LEN(B19)&gt;0,0,1),0)</f>
        <v/>
      </c>
      <c r="O19" s="22">
        <f>IF(LEN(B19)&gt;0,IF(SUMPRODUCT(($B$5:$B$504=B19)*1)&gt;1,1,0),0)</f>
        <v/>
      </c>
      <c r="P19" s="22">
        <f>IF(LEN(F19)&gt;0,IF(ISNUMBER(F19),IF(F19&lt;0,1,IF(F19&lt;&gt;INT(F19),1,0)),1),0)</f>
        <v/>
      </c>
      <c r="Q19" s="22">
        <f>IF(ISNUMBER(F19),IF(ISNUMBER(Eingaben!$C$16),IF(F19&gt;G19,1,0),0),0)</f>
        <v/>
      </c>
      <c r="R19" s="22">
        <f>IF(ISNUMBER(D19),IF(ISNUMBER(E19),IF(_xlfn.DAYS(DATE(YEAR(E19),MONTH(E19),DAY(E19)),DATE(YEAR(D19),MONTH(D19),DAY(D19)))=0,1,0),0),0)</f>
        <v/>
      </c>
      <c r="S19" s="22">
        <f>IF(J19=1,IF(ISNUMBER(Eingaben!$C$16),IF(K19+L19+M19+R19=0,IF(G19=0,1,0),0),0),0)</f>
        <v/>
      </c>
    </row>
    <row r="20">
      <c r="A20" s="22" t="n">
        <v>16</v>
      </c>
      <c r="B20" s="24" t="n"/>
      <c r="C20" s="24" t="n"/>
      <c r="D20" s="25" t="n"/>
      <c r="E20" s="25" t="n"/>
      <c r="F20" s="26" t="n"/>
      <c r="G20" s="27">
        <f>IF(ISNUMBER(Eingaben!$C$16),IF(ISNUMBER(D20),IF(LEN(E20)=0,MAX(0,_xlfn.DAYS(Eingaben!$C$17,MAX(DATE(YEAR(D20),MONTH(D20),DAY(D20)),Eingaben!$C$16))+1),IF(ISNUMBER(E20),IF(_xlfn.DAYS(DATE(YEAR(E20),MONTH(E20),DAY(E20)),DATE(YEAR(D20),MONTH(D20),DAY(D20)))&lt;0,0,MAX(0,MIN(_xlfn.DAYS(Eingaben!$C$17,MAX(DATE(YEAR(D20),MONTH(D20),DAY(D20)),Eingaben!$C$16)),MAX(_xlfn.DAYS(DATE(YEAR(E20),MONTH(E20),DAY(E20)),MAX(DATE(YEAR(D20),MONTH(D20),DAY(D20)),Eingaben!$C$16))-1+Eingaben!$C$19,_xlfn.DAYS(DATE(YEAR(D20),MONTH(D20),DAY(D20)),MAX(DATE(YEAR(D20),MONTH(D20),DAY(D20)),Eingaben!$C$16))))+1)),0)),0),0)</f>
        <v/>
      </c>
      <c r="H20" s="27">
        <f>MAX(0,G20-IF(ISNUMBER(F20),MAX(0,F20),0))</f>
        <v/>
      </c>
      <c r="I20" s="27">
        <f>MID(IF(K20=1,"; Einzug fehlt oder ist kein Datum","")&amp;IF(L20=1,"; Auszug ist kein Datum","")&amp;IF(M20=1,"; Auszug liegt vor Einzug","")&amp;IF(N20=1,"; Bewohner-ID fehlt","")&amp;IF(O20=1,"; Bewohner-ID doppelt","")&amp;IF(P20=1,"; Abwesenheitstage ungültig (ganze Zahl ab 0)","")&amp;IF(Q20=1,"; Abwesenheit größer als Aufenthaltstage","")&amp;IF(R20=1,"; Ein- und Auszug am selben Tag (Zählregel laut Vertrag prüfen)","")&amp;IF(S20=1,"; Kein Aufenthaltstag im Abrechnungsmonat",""),3,400)</f>
        <v/>
      </c>
      <c r="J20" s="22">
        <f>IF(LEN(B20)+LEN(C20)+LEN(D20)+LEN(E20)+LEN(F20)&gt;0,1,0)</f>
        <v/>
      </c>
      <c r="K20" s="22">
        <f>IF(J20=1,IF(ISNUMBER(D20),0,1),0)</f>
        <v/>
      </c>
      <c r="L20" s="22">
        <f>IF(LEN(E20)&gt;0,IF(ISNUMBER(E20),0,1),0)</f>
        <v/>
      </c>
      <c r="M20" s="22">
        <f>IF(ISNUMBER(D20),IF(ISNUMBER(E20),IF(_xlfn.DAYS(DATE(YEAR(E20),MONTH(E20),DAY(E20)),DATE(YEAR(D20),MONTH(D20),DAY(D20)))&lt;0,1,0),0),0)</f>
        <v/>
      </c>
      <c r="N20" s="22">
        <f>IF(J20=1,IF(LEN(B20)&gt;0,0,1),0)</f>
        <v/>
      </c>
      <c r="O20" s="22">
        <f>IF(LEN(B20)&gt;0,IF(SUMPRODUCT(($B$5:$B$504=B20)*1)&gt;1,1,0),0)</f>
        <v/>
      </c>
      <c r="P20" s="22">
        <f>IF(LEN(F20)&gt;0,IF(ISNUMBER(F20),IF(F20&lt;0,1,IF(F20&lt;&gt;INT(F20),1,0)),1),0)</f>
        <v/>
      </c>
      <c r="Q20" s="22">
        <f>IF(ISNUMBER(F20),IF(ISNUMBER(Eingaben!$C$16),IF(F20&gt;G20,1,0),0),0)</f>
        <v/>
      </c>
      <c r="R20" s="22">
        <f>IF(ISNUMBER(D20),IF(ISNUMBER(E20),IF(_xlfn.DAYS(DATE(YEAR(E20),MONTH(E20),DAY(E20)),DATE(YEAR(D20),MONTH(D20),DAY(D20)))=0,1,0),0),0)</f>
        <v/>
      </c>
      <c r="S20" s="22">
        <f>IF(J20=1,IF(ISNUMBER(Eingaben!$C$16),IF(K20+L20+M20+R20=0,IF(G20=0,1,0),0),0),0)</f>
        <v/>
      </c>
    </row>
    <row r="21">
      <c r="A21" s="22" t="n">
        <v>17</v>
      </c>
      <c r="B21" s="24" t="n"/>
      <c r="C21" s="24" t="n"/>
      <c r="D21" s="25" t="n"/>
      <c r="E21" s="25" t="n"/>
      <c r="F21" s="26" t="n"/>
      <c r="G21" s="27">
        <f>IF(ISNUMBER(Eingaben!$C$16),IF(ISNUMBER(D21),IF(LEN(E21)=0,MAX(0,_xlfn.DAYS(Eingaben!$C$17,MAX(DATE(YEAR(D21),MONTH(D21),DAY(D21)),Eingaben!$C$16))+1),IF(ISNUMBER(E21),IF(_xlfn.DAYS(DATE(YEAR(E21),MONTH(E21),DAY(E21)),DATE(YEAR(D21),MONTH(D21),DAY(D21)))&lt;0,0,MAX(0,MIN(_xlfn.DAYS(Eingaben!$C$17,MAX(DATE(YEAR(D21),MONTH(D21),DAY(D21)),Eingaben!$C$16)),MAX(_xlfn.DAYS(DATE(YEAR(E21),MONTH(E21),DAY(E21)),MAX(DATE(YEAR(D21),MONTH(D21),DAY(D21)),Eingaben!$C$16))-1+Eingaben!$C$19,_xlfn.DAYS(DATE(YEAR(D21),MONTH(D21),DAY(D21)),MAX(DATE(YEAR(D21),MONTH(D21),DAY(D21)),Eingaben!$C$16))))+1)),0)),0),0)</f>
        <v/>
      </c>
      <c r="H21" s="27">
        <f>MAX(0,G21-IF(ISNUMBER(F21),MAX(0,F21),0))</f>
        <v/>
      </c>
      <c r="I21" s="27">
        <f>MID(IF(K21=1,"; Einzug fehlt oder ist kein Datum","")&amp;IF(L21=1,"; Auszug ist kein Datum","")&amp;IF(M21=1,"; Auszug liegt vor Einzug","")&amp;IF(N21=1,"; Bewohner-ID fehlt","")&amp;IF(O21=1,"; Bewohner-ID doppelt","")&amp;IF(P21=1,"; Abwesenheitstage ungültig (ganze Zahl ab 0)","")&amp;IF(Q21=1,"; Abwesenheit größer als Aufenthaltstage","")&amp;IF(R21=1,"; Ein- und Auszug am selben Tag (Zählregel laut Vertrag prüfen)","")&amp;IF(S21=1,"; Kein Aufenthaltstag im Abrechnungsmonat",""),3,400)</f>
        <v/>
      </c>
      <c r="J21" s="22">
        <f>IF(LEN(B21)+LEN(C21)+LEN(D21)+LEN(E21)+LEN(F21)&gt;0,1,0)</f>
        <v/>
      </c>
      <c r="K21" s="22">
        <f>IF(J21=1,IF(ISNUMBER(D21),0,1),0)</f>
        <v/>
      </c>
      <c r="L21" s="22">
        <f>IF(LEN(E21)&gt;0,IF(ISNUMBER(E21),0,1),0)</f>
        <v/>
      </c>
      <c r="M21" s="22">
        <f>IF(ISNUMBER(D21),IF(ISNUMBER(E21),IF(_xlfn.DAYS(DATE(YEAR(E21),MONTH(E21),DAY(E21)),DATE(YEAR(D21),MONTH(D21),DAY(D21)))&lt;0,1,0),0),0)</f>
        <v/>
      </c>
      <c r="N21" s="22">
        <f>IF(J21=1,IF(LEN(B21)&gt;0,0,1),0)</f>
        <v/>
      </c>
      <c r="O21" s="22">
        <f>IF(LEN(B21)&gt;0,IF(SUMPRODUCT(($B$5:$B$504=B21)*1)&gt;1,1,0),0)</f>
        <v/>
      </c>
      <c r="P21" s="22">
        <f>IF(LEN(F21)&gt;0,IF(ISNUMBER(F21),IF(F21&lt;0,1,IF(F21&lt;&gt;INT(F21),1,0)),1),0)</f>
        <v/>
      </c>
      <c r="Q21" s="22">
        <f>IF(ISNUMBER(F21),IF(ISNUMBER(Eingaben!$C$16),IF(F21&gt;G21,1,0),0),0)</f>
        <v/>
      </c>
      <c r="R21" s="22">
        <f>IF(ISNUMBER(D21),IF(ISNUMBER(E21),IF(_xlfn.DAYS(DATE(YEAR(E21),MONTH(E21),DAY(E21)),DATE(YEAR(D21),MONTH(D21),DAY(D21)))=0,1,0),0),0)</f>
        <v/>
      </c>
      <c r="S21" s="22">
        <f>IF(J21=1,IF(ISNUMBER(Eingaben!$C$16),IF(K21+L21+M21+R21=0,IF(G21=0,1,0),0),0),0)</f>
        <v/>
      </c>
    </row>
    <row r="22">
      <c r="A22" s="22" t="n">
        <v>18</v>
      </c>
      <c r="B22" s="24" t="n"/>
      <c r="C22" s="24" t="n"/>
      <c r="D22" s="25" t="n"/>
      <c r="E22" s="25" t="n"/>
      <c r="F22" s="26" t="n"/>
      <c r="G22" s="27">
        <f>IF(ISNUMBER(Eingaben!$C$16),IF(ISNUMBER(D22),IF(LEN(E22)=0,MAX(0,_xlfn.DAYS(Eingaben!$C$17,MAX(DATE(YEAR(D22),MONTH(D22),DAY(D22)),Eingaben!$C$16))+1),IF(ISNUMBER(E22),IF(_xlfn.DAYS(DATE(YEAR(E22),MONTH(E22),DAY(E22)),DATE(YEAR(D22),MONTH(D22),DAY(D22)))&lt;0,0,MAX(0,MIN(_xlfn.DAYS(Eingaben!$C$17,MAX(DATE(YEAR(D22),MONTH(D22),DAY(D22)),Eingaben!$C$16)),MAX(_xlfn.DAYS(DATE(YEAR(E22),MONTH(E22),DAY(E22)),MAX(DATE(YEAR(D22),MONTH(D22),DAY(D22)),Eingaben!$C$16))-1+Eingaben!$C$19,_xlfn.DAYS(DATE(YEAR(D22),MONTH(D22),DAY(D22)),MAX(DATE(YEAR(D22),MONTH(D22),DAY(D22)),Eingaben!$C$16))))+1)),0)),0),0)</f>
        <v/>
      </c>
      <c r="H22" s="27">
        <f>MAX(0,G22-IF(ISNUMBER(F22),MAX(0,F22),0))</f>
        <v/>
      </c>
      <c r="I22" s="27">
        <f>MID(IF(K22=1,"; Einzug fehlt oder ist kein Datum","")&amp;IF(L22=1,"; Auszug ist kein Datum","")&amp;IF(M22=1,"; Auszug liegt vor Einzug","")&amp;IF(N22=1,"; Bewohner-ID fehlt","")&amp;IF(O22=1,"; Bewohner-ID doppelt","")&amp;IF(P22=1,"; Abwesenheitstage ungültig (ganze Zahl ab 0)","")&amp;IF(Q22=1,"; Abwesenheit größer als Aufenthaltstage","")&amp;IF(R22=1,"; Ein- und Auszug am selben Tag (Zählregel laut Vertrag prüfen)","")&amp;IF(S22=1,"; Kein Aufenthaltstag im Abrechnungsmonat",""),3,400)</f>
        <v/>
      </c>
      <c r="J22" s="22">
        <f>IF(LEN(B22)+LEN(C22)+LEN(D22)+LEN(E22)+LEN(F22)&gt;0,1,0)</f>
        <v/>
      </c>
      <c r="K22" s="22">
        <f>IF(J22=1,IF(ISNUMBER(D22),0,1),0)</f>
        <v/>
      </c>
      <c r="L22" s="22">
        <f>IF(LEN(E22)&gt;0,IF(ISNUMBER(E22),0,1),0)</f>
        <v/>
      </c>
      <c r="M22" s="22">
        <f>IF(ISNUMBER(D22),IF(ISNUMBER(E22),IF(_xlfn.DAYS(DATE(YEAR(E22),MONTH(E22),DAY(E22)),DATE(YEAR(D22),MONTH(D22),DAY(D22)))&lt;0,1,0),0),0)</f>
        <v/>
      </c>
      <c r="N22" s="22">
        <f>IF(J22=1,IF(LEN(B22)&gt;0,0,1),0)</f>
        <v/>
      </c>
      <c r="O22" s="22">
        <f>IF(LEN(B22)&gt;0,IF(SUMPRODUCT(($B$5:$B$504=B22)*1)&gt;1,1,0),0)</f>
        <v/>
      </c>
      <c r="P22" s="22">
        <f>IF(LEN(F22)&gt;0,IF(ISNUMBER(F22),IF(F22&lt;0,1,IF(F22&lt;&gt;INT(F22),1,0)),1),0)</f>
        <v/>
      </c>
      <c r="Q22" s="22">
        <f>IF(ISNUMBER(F22),IF(ISNUMBER(Eingaben!$C$16),IF(F22&gt;G22,1,0),0),0)</f>
        <v/>
      </c>
      <c r="R22" s="22">
        <f>IF(ISNUMBER(D22),IF(ISNUMBER(E22),IF(_xlfn.DAYS(DATE(YEAR(E22),MONTH(E22),DAY(E22)),DATE(YEAR(D22),MONTH(D22),DAY(D22)))=0,1,0),0),0)</f>
        <v/>
      </c>
      <c r="S22" s="22">
        <f>IF(J22=1,IF(ISNUMBER(Eingaben!$C$16),IF(K22+L22+M22+R22=0,IF(G22=0,1,0),0),0),0)</f>
        <v/>
      </c>
    </row>
    <row r="23">
      <c r="A23" s="22" t="n">
        <v>19</v>
      </c>
      <c r="B23" s="24" t="n"/>
      <c r="C23" s="24" t="n"/>
      <c r="D23" s="25" t="n"/>
      <c r="E23" s="25" t="n"/>
      <c r="F23" s="26" t="n"/>
      <c r="G23" s="27">
        <f>IF(ISNUMBER(Eingaben!$C$16),IF(ISNUMBER(D23),IF(LEN(E23)=0,MAX(0,_xlfn.DAYS(Eingaben!$C$17,MAX(DATE(YEAR(D23),MONTH(D23),DAY(D23)),Eingaben!$C$16))+1),IF(ISNUMBER(E23),IF(_xlfn.DAYS(DATE(YEAR(E23),MONTH(E23),DAY(E23)),DATE(YEAR(D23),MONTH(D23),DAY(D23)))&lt;0,0,MAX(0,MIN(_xlfn.DAYS(Eingaben!$C$17,MAX(DATE(YEAR(D23),MONTH(D23),DAY(D23)),Eingaben!$C$16)),MAX(_xlfn.DAYS(DATE(YEAR(E23),MONTH(E23),DAY(E23)),MAX(DATE(YEAR(D23),MONTH(D23),DAY(D23)),Eingaben!$C$16))-1+Eingaben!$C$19,_xlfn.DAYS(DATE(YEAR(D23),MONTH(D23),DAY(D23)),MAX(DATE(YEAR(D23),MONTH(D23),DAY(D23)),Eingaben!$C$16))))+1)),0)),0),0)</f>
        <v/>
      </c>
      <c r="H23" s="27">
        <f>MAX(0,G23-IF(ISNUMBER(F23),MAX(0,F23),0))</f>
        <v/>
      </c>
      <c r="I23" s="27">
        <f>MID(IF(K23=1,"; Einzug fehlt oder ist kein Datum","")&amp;IF(L23=1,"; Auszug ist kein Datum","")&amp;IF(M23=1,"; Auszug liegt vor Einzug","")&amp;IF(N23=1,"; Bewohner-ID fehlt","")&amp;IF(O23=1,"; Bewohner-ID doppelt","")&amp;IF(P23=1,"; Abwesenheitstage ungültig (ganze Zahl ab 0)","")&amp;IF(Q23=1,"; Abwesenheit größer als Aufenthaltstage","")&amp;IF(R23=1,"; Ein- und Auszug am selben Tag (Zählregel laut Vertrag prüfen)","")&amp;IF(S23=1,"; Kein Aufenthaltstag im Abrechnungsmonat",""),3,400)</f>
        <v/>
      </c>
      <c r="J23" s="22">
        <f>IF(LEN(B23)+LEN(C23)+LEN(D23)+LEN(E23)+LEN(F23)&gt;0,1,0)</f>
        <v/>
      </c>
      <c r="K23" s="22">
        <f>IF(J23=1,IF(ISNUMBER(D23),0,1),0)</f>
        <v/>
      </c>
      <c r="L23" s="22">
        <f>IF(LEN(E23)&gt;0,IF(ISNUMBER(E23),0,1),0)</f>
        <v/>
      </c>
      <c r="M23" s="22">
        <f>IF(ISNUMBER(D23),IF(ISNUMBER(E23),IF(_xlfn.DAYS(DATE(YEAR(E23),MONTH(E23),DAY(E23)),DATE(YEAR(D23),MONTH(D23),DAY(D23)))&lt;0,1,0),0),0)</f>
        <v/>
      </c>
      <c r="N23" s="22">
        <f>IF(J23=1,IF(LEN(B23)&gt;0,0,1),0)</f>
        <v/>
      </c>
      <c r="O23" s="22">
        <f>IF(LEN(B23)&gt;0,IF(SUMPRODUCT(($B$5:$B$504=B23)*1)&gt;1,1,0),0)</f>
        <v/>
      </c>
      <c r="P23" s="22">
        <f>IF(LEN(F23)&gt;0,IF(ISNUMBER(F23),IF(F23&lt;0,1,IF(F23&lt;&gt;INT(F23),1,0)),1),0)</f>
        <v/>
      </c>
      <c r="Q23" s="22">
        <f>IF(ISNUMBER(F23),IF(ISNUMBER(Eingaben!$C$16),IF(F23&gt;G23,1,0),0),0)</f>
        <v/>
      </c>
      <c r="R23" s="22">
        <f>IF(ISNUMBER(D23),IF(ISNUMBER(E23),IF(_xlfn.DAYS(DATE(YEAR(E23),MONTH(E23),DAY(E23)),DATE(YEAR(D23),MONTH(D23),DAY(D23)))=0,1,0),0),0)</f>
        <v/>
      </c>
      <c r="S23" s="22">
        <f>IF(J23=1,IF(ISNUMBER(Eingaben!$C$16),IF(K23+L23+M23+R23=0,IF(G23=0,1,0),0),0),0)</f>
        <v/>
      </c>
    </row>
    <row r="24">
      <c r="A24" s="22" t="n">
        <v>20</v>
      </c>
      <c r="B24" s="24" t="n"/>
      <c r="C24" s="24" t="n"/>
      <c r="D24" s="25" t="n"/>
      <c r="E24" s="25" t="n"/>
      <c r="F24" s="26" t="n"/>
      <c r="G24" s="27">
        <f>IF(ISNUMBER(Eingaben!$C$16),IF(ISNUMBER(D24),IF(LEN(E24)=0,MAX(0,_xlfn.DAYS(Eingaben!$C$17,MAX(DATE(YEAR(D24),MONTH(D24),DAY(D24)),Eingaben!$C$16))+1),IF(ISNUMBER(E24),IF(_xlfn.DAYS(DATE(YEAR(E24),MONTH(E24),DAY(E24)),DATE(YEAR(D24),MONTH(D24),DAY(D24)))&lt;0,0,MAX(0,MIN(_xlfn.DAYS(Eingaben!$C$17,MAX(DATE(YEAR(D24),MONTH(D24),DAY(D24)),Eingaben!$C$16)),MAX(_xlfn.DAYS(DATE(YEAR(E24),MONTH(E24),DAY(E24)),MAX(DATE(YEAR(D24),MONTH(D24),DAY(D24)),Eingaben!$C$16))-1+Eingaben!$C$19,_xlfn.DAYS(DATE(YEAR(D24),MONTH(D24),DAY(D24)),MAX(DATE(YEAR(D24),MONTH(D24),DAY(D24)),Eingaben!$C$16))))+1)),0)),0),0)</f>
        <v/>
      </c>
      <c r="H24" s="27">
        <f>MAX(0,G24-IF(ISNUMBER(F24),MAX(0,F24),0))</f>
        <v/>
      </c>
      <c r="I24" s="27">
        <f>MID(IF(K24=1,"; Einzug fehlt oder ist kein Datum","")&amp;IF(L24=1,"; Auszug ist kein Datum","")&amp;IF(M24=1,"; Auszug liegt vor Einzug","")&amp;IF(N24=1,"; Bewohner-ID fehlt","")&amp;IF(O24=1,"; Bewohner-ID doppelt","")&amp;IF(P24=1,"; Abwesenheitstage ungültig (ganze Zahl ab 0)","")&amp;IF(Q24=1,"; Abwesenheit größer als Aufenthaltstage","")&amp;IF(R24=1,"; Ein- und Auszug am selben Tag (Zählregel laut Vertrag prüfen)","")&amp;IF(S24=1,"; Kein Aufenthaltstag im Abrechnungsmonat",""),3,400)</f>
        <v/>
      </c>
      <c r="J24" s="22">
        <f>IF(LEN(B24)+LEN(C24)+LEN(D24)+LEN(E24)+LEN(F24)&gt;0,1,0)</f>
        <v/>
      </c>
      <c r="K24" s="22">
        <f>IF(J24=1,IF(ISNUMBER(D24),0,1),0)</f>
        <v/>
      </c>
      <c r="L24" s="22">
        <f>IF(LEN(E24)&gt;0,IF(ISNUMBER(E24),0,1),0)</f>
        <v/>
      </c>
      <c r="M24" s="22">
        <f>IF(ISNUMBER(D24),IF(ISNUMBER(E24),IF(_xlfn.DAYS(DATE(YEAR(E24),MONTH(E24),DAY(E24)),DATE(YEAR(D24),MONTH(D24),DAY(D24)))&lt;0,1,0),0),0)</f>
        <v/>
      </c>
      <c r="N24" s="22">
        <f>IF(J24=1,IF(LEN(B24)&gt;0,0,1),0)</f>
        <v/>
      </c>
      <c r="O24" s="22">
        <f>IF(LEN(B24)&gt;0,IF(SUMPRODUCT(($B$5:$B$504=B24)*1)&gt;1,1,0),0)</f>
        <v/>
      </c>
      <c r="P24" s="22">
        <f>IF(LEN(F24)&gt;0,IF(ISNUMBER(F24),IF(F24&lt;0,1,IF(F24&lt;&gt;INT(F24),1,0)),1),0)</f>
        <v/>
      </c>
      <c r="Q24" s="22">
        <f>IF(ISNUMBER(F24),IF(ISNUMBER(Eingaben!$C$16),IF(F24&gt;G24,1,0),0),0)</f>
        <v/>
      </c>
      <c r="R24" s="22">
        <f>IF(ISNUMBER(D24),IF(ISNUMBER(E24),IF(_xlfn.DAYS(DATE(YEAR(E24),MONTH(E24),DAY(E24)),DATE(YEAR(D24),MONTH(D24),DAY(D24)))=0,1,0),0),0)</f>
        <v/>
      </c>
      <c r="S24" s="22">
        <f>IF(J24=1,IF(ISNUMBER(Eingaben!$C$16),IF(K24+L24+M24+R24=0,IF(G24=0,1,0),0),0),0)</f>
        <v/>
      </c>
    </row>
    <row r="25">
      <c r="A25" s="22" t="n">
        <v>21</v>
      </c>
      <c r="B25" s="24" t="n"/>
      <c r="C25" s="24" t="n"/>
      <c r="D25" s="25" t="n"/>
      <c r="E25" s="25" t="n"/>
      <c r="F25" s="26" t="n"/>
      <c r="G25" s="27">
        <f>IF(ISNUMBER(Eingaben!$C$16),IF(ISNUMBER(D25),IF(LEN(E25)=0,MAX(0,_xlfn.DAYS(Eingaben!$C$17,MAX(DATE(YEAR(D25),MONTH(D25),DAY(D25)),Eingaben!$C$16))+1),IF(ISNUMBER(E25),IF(_xlfn.DAYS(DATE(YEAR(E25),MONTH(E25),DAY(E25)),DATE(YEAR(D25),MONTH(D25),DAY(D25)))&lt;0,0,MAX(0,MIN(_xlfn.DAYS(Eingaben!$C$17,MAX(DATE(YEAR(D25),MONTH(D25),DAY(D25)),Eingaben!$C$16)),MAX(_xlfn.DAYS(DATE(YEAR(E25),MONTH(E25),DAY(E25)),MAX(DATE(YEAR(D25),MONTH(D25),DAY(D25)),Eingaben!$C$16))-1+Eingaben!$C$19,_xlfn.DAYS(DATE(YEAR(D25),MONTH(D25),DAY(D25)),MAX(DATE(YEAR(D25),MONTH(D25),DAY(D25)),Eingaben!$C$16))))+1)),0)),0),0)</f>
        <v/>
      </c>
      <c r="H25" s="27">
        <f>MAX(0,G25-IF(ISNUMBER(F25),MAX(0,F25),0))</f>
        <v/>
      </c>
      <c r="I25" s="27">
        <f>MID(IF(K25=1,"; Einzug fehlt oder ist kein Datum","")&amp;IF(L25=1,"; Auszug ist kein Datum","")&amp;IF(M25=1,"; Auszug liegt vor Einzug","")&amp;IF(N25=1,"; Bewohner-ID fehlt","")&amp;IF(O25=1,"; Bewohner-ID doppelt","")&amp;IF(P25=1,"; Abwesenheitstage ungültig (ganze Zahl ab 0)","")&amp;IF(Q25=1,"; Abwesenheit größer als Aufenthaltstage","")&amp;IF(R25=1,"; Ein- und Auszug am selben Tag (Zählregel laut Vertrag prüfen)","")&amp;IF(S25=1,"; Kein Aufenthaltstag im Abrechnungsmonat",""),3,400)</f>
        <v/>
      </c>
      <c r="J25" s="22">
        <f>IF(LEN(B25)+LEN(C25)+LEN(D25)+LEN(E25)+LEN(F25)&gt;0,1,0)</f>
        <v/>
      </c>
      <c r="K25" s="22">
        <f>IF(J25=1,IF(ISNUMBER(D25),0,1),0)</f>
        <v/>
      </c>
      <c r="L25" s="22">
        <f>IF(LEN(E25)&gt;0,IF(ISNUMBER(E25),0,1),0)</f>
        <v/>
      </c>
      <c r="M25" s="22">
        <f>IF(ISNUMBER(D25),IF(ISNUMBER(E25),IF(_xlfn.DAYS(DATE(YEAR(E25),MONTH(E25),DAY(E25)),DATE(YEAR(D25),MONTH(D25),DAY(D25)))&lt;0,1,0),0),0)</f>
        <v/>
      </c>
      <c r="N25" s="22">
        <f>IF(J25=1,IF(LEN(B25)&gt;0,0,1),0)</f>
        <v/>
      </c>
      <c r="O25" s="22">
        <f>IF(LEN(B25)&gt;0,IF(SUMPRODUCT(($B$5:$B$504=B25)*1)&gt;1,1,0),0)</f>
        <v/>
      </c>
      <c r="P25" s="22">
        <f>IF(LEN(F25)&gt;0,IF(ISNUMBER(F25),IF(F25&lt;0,1,IF(F25&lt;&gt;INT(F25),1,0)),1),0)</f>
        <v/>
      </c>
      <c r="Q25" s="22">
        <f>IF(ISNUMBER(F25),IF(ISNUMBER(Eingaben!$C$16),IF(F25&gt;G25,1,0),0),0)</f>
        <v/>
      </c>
      <c r="R25" s="22">
        <f>IF(ISNUMBER(D25),IF(ISNUMBER(E25),IF(_xlfn.DAYS(DATE(YEAR(E25),MONTH(E25),DAY(E25)),DATE(YEAR(D25),MONTH(D25),DAY(D25)))=0,1,0),0),0)</f>
        <v/>
      </c>
      <c r="S25" s="22">
        <f>IF(J25=1,IF(ISNUMBER(Eingaben!$C$16),IF(K25+L25+M25+R25=0,IF(G25=0,1,0),0),0),0)</f>
        <v/>
      </c>
    </row>
    <row r="26">
      <c r="A26" s="22" t="n">
        <v>22</v>
      </c>
      <c r="B26" s="24" t="n"/>
      <c r="C26" s="24" t="n"/>
      <c r="D26" s="25" t="n"/>
      <c r="E26" s="25" t="n"/>
      <c r="F26" s="26" t="n"/>
      <c r="G26" s="27">
        <f>IF(ISNUMBER(Eingaben!$C$16),IF(ISNUMBER(D26),IF(LEN(E26)=0,MAX(0,_xlfn.DAYS(Eingaben!$C$17,MAX(DATE(YEAR(D26),MONTH(D26),DAY(D26)),Eingaben!$C$16))+1),IF(ISNUMBER(E26),IF(_xlfn.DAYS(DATE(YEAR(E26),MONTH(E26),DAY(E26)),DATE(YEAR(D26),MONTH(D26),DAY(D26)))&lt;0,0,MAX(0,MIN(_xlfn.DAYS(Eingaben!$C$17,MAX(DATE(YEAR(D26),MONTH(D26),DAY(D26)),Eingaben!$C$16)),MAX(_xlfn.DAYS(DATE(YEAR(E26),MONTH(E26),DAY(E26)),MAX(DATE(YEAR(D26),MONTH(D26),DAY(D26)),Eingaben!$C$16))-1+Eingaben!$C$19,_xlfn.DAYS(DATE(YEAR(D26),MONTH(D26),DAY(D26)),MAX(DATE(YEAR(D26),MONTH(D26),DAY(D26)),Eingaben!$C$16))))+1)),0)),0),0)</f>
        <v/>
      </c>
      <c r="H26" s="27">
        <f>MAX(0,G26-IF(ISNUMBER(F26),MAX(0,F26),0))</f>
        <v/>
      </c>
      <c r="I26" s="27">
        <f>MID(IF(K26=1,"; Einzug fehlt oder ist kein Datum","")&amp;IF(L26=1,"; Auszug ist kein Datum","")&amp;IF(M26=1,"; Auszug liegt vor Einzug","")&amp;IF(N26=1,"; Bewohner-ID fehlt","")&amp;IF(O26=1,"; Bewohner-ID doppelt","")&amp;IF(P26=1,"; Abwesenheitstage ungültig (ganze Zahl ab 0)","")&amp;IF(Q26=1,"; Abwesenheit größer als Aufenthaltstage","")&amp;IF(R26=1,"; Ein- und Auszug am selben Tag (Zählregel laut Vertrag prüfen)","")&amp;IF(S26=1,"; Kein Aufenthaltstag im Abrechnungsmonat",""),3,400)</f>
        <v/>
      </c>
      <c r="J26" s="22">
        <f>IF(LEN(B26)+LEN(C26)+LEN(D26)+LEN(E26)+LEN(F26)&gt;0,1,0)</f>
        <v/>
      </c>
      <c r="K26" s="22">
        <f>IF(J26=1,IF(ISNUMBER(D26),0,1),0)</f>
        <v/>
      </c>
      <c r="L26" s="22">
        <f>IF(LEN(E26)&gt;0,IF(ISNUMBER(E26),0,1),0)</f>
        <v/>
      </c>
      <c r="M26" s="22">
        <f>IF(ISNUMBER(D26),IF(ISNUMBER(E26),IF(_xlfn.DAYS(DATE(YEAR(E26),MONTH(E26),DAY(E26)),DATE(YEAR(D26),MONTH(D26),DAY(D26)))&lt;0,1,0),0),0)</f>
        <v/>
      </c>
      <c r="N26" s="22">
        <f>IF(J26=1,IF(LEN(B26)&gt;0,0,1),0)</f>
        <v/>
      </c>
      <c r="O26" s="22">
        <f>IF(LEN(B26)&gt;0,IF(SUMPRODUCT(($B$5:$B$504=B26)*1)&gt;1,1,0),0)</f>
        <v/>
      </c>
      <c r="P26" s="22">
        <f>IF(LEN(F26)&gt;0,IF(ISNUMBER(F26),IF(F26&lt;0,1,IF(F26&lt;&gt;INT(F26),1,0)),1),0)</f>
        <v/>
      </c>
      <c r="Q26" s="22">
        <f>IF(ISNUMBER(F26),IF(ISNUMBER(Eingaben!$C$16),IF(F26&gt;G26,1,0),0),0)</f>
        <v/>
      </c>
      <c r="R26" s="22">
        <f>IF(ISNUMBER(D26),IF(ISNUMBER(E26),IF(_xlfn.DAYS(DATE(YEAR(E26),MONTH(E26),DAY(E26)),DATE(YEAR(D26),MONTH(D26),DAY(D26)))=0,1,0),0),0)</f>
        <v/>
      </c>
      <c r="S26" s="22">
        <f>IF(J26=1,IF(ISNUMBER(Eingaben!$C$16),IF(K26+L26+M26+R26=0,IF(G26=0,1,0),0),0),0)</f>
        <v/>
      </c>
    </row>
    <row r="27">
      <c r="A27" s="22" t="n">
        <v>23</v>
      </c>
      <c r="B27" s="24" t="n"/>
      <c r="C27" s="24" t="n"/>
      <c r="D27" s="25" t="n"/>
      <c r="E27" s="25" t="n"/>
      <c r="F27" s="26" t="n"/>
      <c r="G27" s="27">
        <f>IF(ISNUMBER(Eingaben!$C$16),IF(ISNUMBER(D27),IF(LEN(E27)=0,MAX(0,_xlfn.DAYS(Eingaben!$C$17,MAX(DATE(YEAR(D27),MONTH(D27),DAY(D27)),Eingaben!$C$16))+1),IF(ISNUMBER(E27),IF(_xlfn.DAYS(DATE(YEAR(E27),MONTH(E27),DAY(E27)),DATE(YEAR(D27),MONTH(D27),DAY(D27)))&lt;0,0,MAX(0,MIN(_xlfn.DAYS(Eingaben!$C$17,MAX(DATE(YEAR(D27),MONTH(D27),DAY(D27)),Eingaben!$C$16)),MAX(_xlfn.DAYS(DATE(YEAR(E27),MONTH(E27),DAY(E27)),MAX(DATE(YEAR(D27),MONTH(D27),DAY(D27)),Eingaben!$C$16))-1+Eingaben!$C$19,_xlfn.DAYS(DATE(YEAR(D27),MONTH(D27),DAY(D27)),MAX(DATE(YEAR(D27),MONTH(D27),DAY(D27)),Eingaben!$C$16))))+1)),0)),0),0)</f>
        <v/>
      </c>
      <c r="H27" s="27">
        <f>MAX(0,G27-IF(ISNUMBER(F27),MAX(0,F27),0))</f>
        <v/>
      </c>
      <c r="I27" s="27">
        <f>MID(IF(K27=1,"; Einzug fehlt oder ist kein Datum","")&amp;IF(L27=1,"; Auszug ist kein Datum","")&amp;IF(M27=1,"; Auszug liegt vor Einzug","")&amp;IF(N27=1,"; Bewohner-ID fehlt","")&amp;IF(O27=1,"; Bewohner-ID doppelt","")&amp;IF(P27=1,"; Abwesenheitstage ungültig (ganze Zahl ab 0)","")&amp;IF(Q27=1,"; Abwesenheit größer als Aufenthaltstage","")&amp;IF(R27=1,"; Ein- und Auszug am selben Tag (Zählregel laut Vertrag prüfen)","")&amp;IF(S27=1,"; Kein Aufenthaltstag im Abrechnungsmonat",""),3,400)</f>
        <v/>
      </c>
      <c r="J27" s="22">
        <f>IF(LEN(B27)+LEN(C27)+LEN(D27)+LEN(E27)+LEN(F27)&gt;0,1,0)</f>
        <v/>
      </c>
      <c r="K27" s="22">
        <f>IF(J27=1,IF(ISNUMBER(D27),0,1),0)</f>
        <v/>
      </c>
      <c r="L27" s="22">
        <f>IF(LEN(E27)&gt;0,IF(ISNUMBER(E27),0,1),0)</f>
        <v/>
      </c>
      <c r="M27" s="22">
        <f>IF(ISNUMBER(D27),IF(ISNUMBER(E27),IF(_xlfn.DAYS(DATE(YEAR(E27),MONTH(E27),DAY(E27)),DATE(YEAR(D27),MONTH(D27),DAY(D27)))&lt;0,1,0),0),0)</f>
        <v/>
      </c>
      <c r="N27" s="22">
        <f>IF(J27=1,IF(LEN(B27)&gt;0,0,1),0)</f>
        <v/>
      </c>
      <c r="O27" s="22">
        <f>IF(LEN(B27)&gt;0,IF(SUMPRODUCT(($B$5:$B$504=B27)*1)&gt;1,1,0),0)</f>
        <v/>
      </c>
      <c r="P27" s="22">
        <f>IF(LEN(F27)&gt;0,IF(ISNUMBER(F27),IF(F27&lt;0,1,IF(F27&lt;&gt;INT(F27),1,0)),1),0)</f>
        <v/>
      </c>
      <c r="Q27" s="22">
        <f>IF(ISNUMBER(F27),IF(ISNUMBER(Eingaben!$C$16),IF(F27&gt;G27,1,0),0),0)</f>
        <v/>
      </c>
      <c r="R27" s="22">
        <f>IF(ISNUMBER(D27),IF(ISNUMBER(E27),IF(_xlfn.DAYS(DATE(YEAR(E27),MONTH(E27),DAY(E27)),DATE(YEAR(D27),MONTH(D27),DAY(D27)))=0,1,0),0),0)</f>
        <v/>
      </c>
      <c r="S27" s="22">
        <f>IF(J27=1,IF(ISNUMBER(Eingaben!$C$16),IF(K27+L27+M27+R27=0,IF(G27=0,1,0),0),0),0)</f>
        <v/>
      </c>
    </row>
    <row r="28">
      <c r="A28" s="22" t="n">
        <v>24</v>
      </c>
      <c r="B28" s="24" t="n"/>
      <c r="C28" s="24" t="n"/>
      <c r="D28" s="25" t="n"/>
      <c r="E28" s="25" t="n"/>
      <c r="F28" s="26" t="n"/>
      <c r="G28" s="27">
        <f>IF(ISNUMBER(Eingaben!$C$16),IF(ISNUMBER(D28),IF(LEN(E28)=0,MAX(0,_xlfn.DAYS(Eingaben!$C$17,MAX(DATE(YEAR(D28),MONTH(D28),DAY(D28)),Eingaben!$C$16))+1),IF(ISNUMBER(E28),IF(_xlfn.DAYS(DATE(YEAR(E28),MONTH(E28),DAY(E28)),DATE(YEAR(D28),MONTH(D28),DAY(D28)))&lt;0,0,MAX(0,MIN(_xlfn.DAYS(Eingaben!$C$17,MAX(DATE(YEAR(D28),MONTH(D28),DAY(D28)),Eingaben!$C$16)),MAX(_xlfn.DAYS(DATE(YEAR(E28),MONTH(E28),DAY(E28)),MAX(DATE(YEAR(D28),MONTH(D28),DAY(D28)),Eingaben!$C$16))-1+Eingaben!$C$19,_xlfn.DAYS(DATE(YEAR(D28),MONTH(D28),DAY(D28)),MAX(DATE(YEAR(D28),MONTH(D28),DAY(D28)),Eingaben!$C$16))))+1)),0)),0),0)</f>
        <v/>
      </c>
      <c r="H28" s="27">
        <f>MAX(0,G28-IF(ISNUMBER(F28),MAX(0,F28),0))</f>
        <v/>
      </c>
      <c r="I28" s="27">
        <f>MID(IF(K28=1,"; Einzug fehlt oder ist kein Datum","")&amp;IF(L28=1,"; Auszug ist kein Datum","")&amp;IF(M28=1,"; Auszug liegt vor Einzug","")&amp;IF(N28=1,"; Bewohner-ID fehlt","")&amp;IF(O28=1,"; Bewohner-ID doppelt","")&amp;IF(P28=1,"; Abwesenheitstage ungültig (ganze Zahl ab 0)","")&amp;IF(Q28=1,"; Abwesenheit größer als Aufenthaltstage","")&amp;IF(R28=1,"; Ein- und Auszug am selben Tag (Zählregel laut Vertrag prüfen)","")&amp;IF(S28=1,"; Kein Aufenthaltstag im Abrechnungsmonat",""),3,400)</f>
        <v/>
      </c>
      <c r="J28" s="22">
        <f>IF(LEN(B28)+LEN(C28)+LEN(D28)+LEN(E28)+LEN(F28)&gt;0,1,0)</f>
        <v/>
      </c>
      <c r="K28" s="22">
        <f>IF(J28=1,IF(ISNUMBER(D28),0,1),0)</f>
        <v/>
      </c>
      <c r="L28" s="22">
        <f>IF(LEN(E28)&gt;0,IF(ISNUMBER(E28),0,1),0)</f>
        <v/>
      </c>
      <c r="M28" s="22">
        <f>IF(ISNUMBER(D28),IF(ISNUMBER(E28),IF(_xlfn.DAYS(DATE(YEAR(E28),MONTH(E28),DAY(E28)),DATE(YEAR(D28),MONTH(D28),DAY(D28)))&lt;0,1,0),0),0)</f>
        <v/>
      </c>
      <c r="N28" s="22">
        <f>IF(J28=1,IF(LEN(B28)&gt;0,0,1),0)</f>
        <v/>
      </c>
      <c r="O28" s="22">
        <f>IF(LEN(B28)&gt;0,IF(SUMPRODUCT(($B$5:$B$504=B28)*1)&gt;1,1,0),0)</f>
        <v/>
      </c>
      <c r="P28" s="22">
        <f>IF(LEN(F28)&gt;0,IF(ISNUMBER(F28),IF(F28&lt;0,1,IF(F28&lt;&gt;INT(F28),1,0)),1),0)</f>
        <v/>
      </c>
      <c r="Q28" s="22">
        <f>IF(ISNUMBER(F28),IF(ISNUMBER(Eingaben!$C$16),IF(F28&gt;G28,1,0),0),0)</f>
        <v/>
      </c>
      <c r="R28" s="22">
        <f>IF(ISNUMBER(D28),IF(ISNUMBER(E28),IF(_xlfn.DAYS(DATE(YEAR(E28),MONTH(E28),DAY(E28)),DATE(YEAR(D28),MONTH(D28),DAY(D28)))=0,1,0),0),0)</f>
        <v/>
      </c>
      <c r="S28" s="22">
        <f>IF(J28=1,IF(ISNUMBER(Eingaben!$C$16),IF(K28+L28+M28+R28=0,IF(G28=0,1,0),0),0),0)</f>
        <v/>
      </c>
    </row>
    <row r="29">
      <c r="A29" s="22" t="n">
        <v>25</v>
      </c>
      <c r="B29" s="24" t="n"/>
      <c r="C29" s="24" t="n"/>
      <c r="D29" s="25" t="n"/>
      <c r="E29" s="25" t="n"/>
      <c r="F29" s="26" t="n"/>
      <c r="G29" s="27">
        <f>IF(ISNUMBER(Eingaben!$C$16),IF(ISNUMBER(D29),IF(LEN(E29)=0,MAX(0,_xlfn.DAYS(Eingaben!$C$17,MAX(DATE(YEAR(D29),MONTH(D29),DAY(D29)),Eingaben!$C$16))+1),IF(ISNUMBER(E29),IF(_xlfn.DAYS(DATE(YEAR(E29),MONTH(E29),DAY(E29)),DATE(YEAR(D29),MONTH(D29),DAY(D29)))&lt;0,0,MAX(0,MIN(_xlfn.DAYS(Eingaben!$C$17,MAX(DATE(YEAR(D29),MONTH(D29),DAY(D29)),Eingaben!$C$16)),MAX(_xlfn.DAYS(DATE(YEAR(E29),MONTH(E29),DAY(E29)),MAX(DATE(YEAR(D29),MONTH(D29),DAY(D29)),Eingaben!$C$16))-1+Eingaben!$C$19,_xlfn.DAYS(DATE(YEAR(D29),MONTH(D29),DAY(D29)),MAX(DATE(YEAR(D29),MONTH(D29),DAY(D29)),Eingaben!$C$16))))+1)),0)),0),0)</f>
        <v/>
      </c>
      <c r="H29" s="27">
        <f>MAX(0,G29-IF(ISNUMBER(F29),MAX(0,F29),0))</f>
        <v/>
      </c>
      <c r="I29" s="27">
        <f>MID(IF(K29=1,"; Einzug fehlt oder ist kein Datum","")&amp;IF(L29=1,"; Auszug ist kein Datum","")&amp;IF(M29=1,"; Auszug liegt vor Einzug","")&amp;IF(N29=1,"; Bewohner-ID fehlt","")&amp;IF(O29=1,"; Bewohner-ID doppelt","")&amp;IF(P29=1,"; Abwesenheitstage ungültig (ganze Zahl ab 0)","")&amp;IF(Q29=1,"; Abwesenheit größer als Aufenthaltstage","")&amp;IF(R29=1,"; Ein- und Auszug am selben Tag (Zählregel laut Vertrag prüfen)","")&amp;IF(S29=1,"; Kein Aufenthaltstag im Abrechnungsmonat",""),3,400)</f>
        <v/>
      </c>
      <c r="J29" s="22">
        <f>IF(LEN(B29)+LEN(C29)+LEN(D29)+LEN(E29)+LEN(F29)&gt;0,1,0)</f>
        <v/>
      </c>
      <c r="K29" s="22">
        <f>IF(J29=1,IF(ISNUMBER(D29),0,1),0)</f>
        <v/>
      </c>
      <c r="L29" s="22">
        <f>IF(LEN(E29)&gt;0,IF(ISNUMBER(E29),0,1),0)</f>
        <v/>
      </c>
      <c r="M29" s="22">
        <f>IF(ISNUMBER(D29),IF(ISNUMBER(E29),IF(_xlfn.DAYS(DATE(YEAR(E29),MONTH(E29),DAY(E29)),DATE(YEAR(D29),MONTH(D29),DAY(D29)))&lt;0,1,0),0),0)</f>
        <v/>
      </c>
      <c r="N29" s="22">
        <f>IF(J29=1,IF(LEN(B29)&gt;0,0,1),0)</f>
        <v/>
      </c>
      <c r="O29" s="22">
        <f>IF(LEN(B29)&gt;0,IF(SUMPRODUCT(($B$5:$B$504=B29)*1)&gt;1,1,0),0)</f>
        <v/>
      </c>
      <c r="P29" s="22">
        <f>IF(LEN(F29)&gt;0,IF(ISNUMBER(F29),IF(F29&lt;0,1,IF(F29&lt;&gt;INT(F29),1,0)),1),0)</f>
        <v/>
      </c>
      <c r="Q29" s="22">
        <f>IF(ISNUMBER(F29),IF(ISNUMBER(Eingaben!$C$16),IF(F29&gt;G29,1,0),0),0)</f>
        <v/>
      </c>
      <c r="R29" s="22">
        <f>IF(ISNUMBER(D29),IF(ISNUMBER(E29),IF(_xlfn.DAYS(DATE(YEAR(E29),MONTH(E29),DAY(E29)),DATE(YEAR(D29),MONTH(D29),DAY(D29)))=0,1,0),0),0)</f>
        <v/>
      </c>
      <c r="S29" s="22">
        <f>IF(J29=1,IF(ISNUMBER(Eingaben!$C$16),IF(K29+L29+M29+R29=0,IF(G29=0,1,0),0),0),0)</f>
        <v/>
      </c>
    </row>
    <row r="30">
      <c r="A30" s="22" t="n">
        <v>26</v>
      </c>
      <c r="B30" s="24" t="n"/>
      <c r="C30" s="24" t="n"/>
      <c r="D30" s="25" t="n"/>
      <c r="E30" s="25" t="n"/>
      <c r="F30" s="26" t="n"/>
      <c r="G30" s="27">
        <f>IF(ISNUMBER(Eingaben!$C$16),IF(ISNUMBER(D30),IF(LEN(E30)=0,MAX(0,_xlfn.DAYS(Eingaben!$C$17,MAX(DATE(YEAR(D30),MONTH(D30),DAY(D30)),Eingaben!$C$16))+1),IF(ISNUMBER(E30),IF(_xlfn.DAYS(DATE(YEAR(E30),MONTH(E30),DAY(E30)),DATE(YEAR(D30),MONTH(D30),DAY(D30)))&lt;0,0,MAX(0,MIN(_xlfn.DAYS(Eingaben!$C$17,MAX(DATE(YEAR(D30),MONTH(D30),DAY(D30)),Eingaben!$C$16)),MAX(_xlfn.DAYS(DATE(YEAR(E30),MONTH(E30),DAY(E30)),MAX(DATE(YEAR(D30),MONTH(D30),DAY(D30)),Eingaben!$C$16))-1+Eingaben!$C$19,_xlfn.DAYS(DATE(YEAR(D30),MONTH(D30),DAY(D30)),MAX(DATE(YEAR(D30),MONTH(D30),DAY(D30)),Eingaben!$C$16))))+1)),0)),0),0)</f>
        <v/>
      </c>
      <c r="H30" s="27">
        <f>MAX(0,G30-IF(ISNUMBER(F30),MAX(0,F30),0))</f>
        <v/>
      </c>
      <c r="I30" s="27">
        <f>MID(IF(K30=1,"; Einzug fehlt oder ist kein Datum","")&amp;IF(L30=1,"; Auszug ist kein Datum","")&amp;IF(M30=1,"; Auszug liegt vor Einzug","")&amp;IF(N30=1,"; Bewohner-ID fehlt","")&amp;IF(O30=1,"; Bewohner-ID doppelt","")&amp;IF(P30=1,"; Abwesenheitstage ungültig (ganze Zahl ab 0)","")&amp;IF(Q30=1,"; Abwesenheit größer als Aufenthaltstage","")&amp;IF(R30=1,"; Ein- und Auszug am selben Tag (Zählregel laut Vertrag prüfen)","")&amp;IF(S30=1,"; Kein Aufenthaltstag im Abrechnungsmonat",""),3,400)</f>
        <v/>
      </c>
      <c r="J30" s="22">
        <f>IF(LEN(B30)+LEN(C30)+LEN(D30)+LEN(E30)+LEN(F30)&gt;0,1,0)</f>
        <v/>
      </c>
      <c r="K30" s="22">
        <f>IF(J30=1,IF(ISNUMBER(D30),0,1),0)</f>
        <v/>
      </c>
      <c r="L30" s="22">
        <f>IF(LEN(E30)&gt;0,IF(ISNUMBER(E30),0,1),0)</f>
        <v/>
      </c>
      <c r="M30" s="22">
        <f>IF(ISNUMBER(D30),IF(ISNUMBER(E30),IF(_xlfn.DAYS(DATE(YEAR(E30),MONTH(E30),DAY(E30)),DATE(YEAR(D30),MONTH(D30),DAY(D30)))&lt;0,1,0),0),0)</f>
        <v/>
      </c>
      <c r="N30" s="22">
        <f>IF(J30=1,IF(LEN(B30)&gt;0,0,1),0)</f>
        <v/>
      </c>
      <c r="O30" s="22">
        <f>IF(LEN(B30)&gt;0,IF(SUMPRODUCT(($B$5:$B$504=B30)*1)&gt;1,1,0),0)</f>
        <v/>
      </c>
      <c r="P30" s="22">
        <f>IF(LEN(F30)&gt;0,IF(ISNUMBER(F30),IF(F30&lt;0,1,IF(F30&lt;&gt;INT(F30),1,0)),1),0)</f>
        <v/>
      </c>
      <c r="Q30" s="22">
        <f>IF(ISNUMBER(F30),IF(ISNUMBER(Eingaben!$C$16),IF(F30&gt;G30,1,0),0),0)</f>
        <v/>
      </c>
      <c r="R30" s="22">
        <f>IF(ISNUMBER(D30),IF(ISNUMBER(E30),IF(_xlfn.DAYS(DATE(YEAR(E30),MONTH(E30),DAY(E30)),DATE(YEAR(D30),MONTH(D30),DAY(D30)))=0,1,0),0),0)</f>
        <v/>
      </c>
      <c r="S30" s="22">
        <f>IF(J30=1,IF(ISNUMBER(Eingaben!$C$16),IF(K30+L30+M30+R30=0,IF(G30=0,1,0),0),0),0)</f>
        <v/>
      </c>
    </row>
    <row r="31">
      <c r="A31" s="22" t="n">
        <v>27</v>
      </c>
      <c r="B31" s="24" t="n"/>
      <c r="C31" s="24" t="n"/>
      <c r="D31" s="25" t="n"/>
      <c r="E31" s="25" t="n"/>
      <c r="F31" s="26" t="n"/>
      <c r="G31" s="27">
        <f>IF(ISNUMBER(Eingaben!$C$16),IF(ISNUMBER(D31),IF(LEN(E31)=0,MAX(0,_xlfn.DAYS(Eingaben!$C$17,MAX(DATE(YEAR(D31),MONTH(D31),DAY(D31)),Eingaben!$C$16))+1),IF(ISNUMBER(E31),IF(_xlfn.DAYS(DATE(YEAR(E31),MONTH(E31),DAY(E31)),DATE(YEAR(D31),MONTH(D31),DAY(D31)))&lt;0,0,MAX(0,MIN(_xlfn.DAYS(Eingaben!$C$17,MAX(DATE(YEAR(D31),MONTH(D31),DAY(D31)),Eingaben!$C$16)),MAX(_xlfn.DAYS(DATE(YEAR(E31),MONTH(E31),DAY(E31)),MAX(DATE(YEAR(D31),MONTH(D31),DAY(D31)),Eingaben!$C$16))-1+Eingaben!$C$19,_xlfn.DAYS(DATE(YEAR(D31),MONTH(D31),DAY(D31)),MAX(DATE(YEAR(D31),MONTH(D31),DAY(D31)),Eingaben!$C$16))))+1)),0)),0),0)</f>
        <v/>
      </c>
      <c r="H31" s="27">
        <f>MAX(0,G31-IF(ISNUMBER(F31),MAX(0,F31),0))</f>
        <v/>
      </c>
      <c r="I31" s="27">
        <f>MID(IF(K31=1,"; Einzug fehlt oder ist kein Datum","")&amp;IF(L31=1,"; Auszug ist kein Datum","")&amp;IF(M31=1,"; Auszug liegt vor Einzug","")&amp;IF(N31=1,"; Bewohner-ID fehlt","")&amp;IF(O31=1,"; Bewohner-ID doppelt","")&amp;IF(P31=1,"; Abwesenheitstage ungültig (ganze Zahl ab 0)","")&amp;IF(Q31=1,"; Abwesenheit größer als Aufenthaltstage","")&amp;IF(R31=1,"; Ein- und Auszug am selben Tag (Zählregel laut Vertrag prüfen)","")&amp;IF(S31=1,"; Kein Aufenthaltstag im Abrechnungsmonat",""),3,400)</f>
        <v/>
      </c>
      <c r="J31" s="22">
        <f>IF(LEN(B31)+LEN(C31)+LEN(D31)+LEN(E31)+LEN(F31)&gt;0,1,0)</f>
        <v/>
      </c>
      <c r="K31" s="22">
        <f>IF(J31=1,IF(ISNUMBER(D31),0,1),0)</f>
        <v/>
      </c>
      <c r="L31" s="22">
        <f>IF(LEN(E31)&gt;0,IF(ISNUMBER(E31),0,1),0)</f>
        <v/>
      </c>
      <c r="M31" s="22">
        <f>IF(ISNUMBER(D31),IF(ISNUMBER(E31),IF(_xlfn.DAYS(DATE(YEAR(E31),MONTH(E31),DAY(E31)),DATE(YEAR(D31),MONTH(D31),DAY(D31)))&lt;0,1,0),0),0)</f>
        <v/>
      </c>
      <c r="N31" s="22">
        <f>IF(J31=1,IF(LEN(B31)&gt;0,0,1),0)</f>
        <v/>
      </c>
      <c r="O31" s="22">
        <f>IF(LEN(B31)&gt;0,IF(SUMPRODUCT(($B$5:$B$504=B31)*1)&gt;1,1,0),0)</f>
        <v/>
      </c>
      <c r="P31" s="22">
        <f>IF(LEN(F31)&gt;0,IF(ISNUMBER(F31),IF(F31&lt;0,1,IF(F31&lt;&gt;INT(F31),1,0)),1),0)</f>
        <v/>
      </c>
      <c r="Q31" s="22">
        <f>IF(ISNUMBER(F31),IF(ISNUMBER(Eingaben!$C$16),IF(F31&gt;G31,1,0),0),0)</f>
        <v/>
      </c>
      <c r="R31" s="22">
        <f>IF(ISNUMBER(D31),IF(ISNUMBER(E31),IF(_xlfn.DAYS(DATE(YEAR(E31),MONTH(E31),DAY(E31)),DATE(YEAR(D31),MONTH(D31),DAY(D31)))=0,1,0),0),0)</f>
        <v/>
      </c>
      <c r="S31" s="22">
        <f>IF(J31=1,IF(ISNUMBER(Eingaben!$C$16),IF(K31+L31+M31+R31=0,IF(G31=0,1,0),0),0),0)</f>
        <v/>
      </c>
    </row>
    <row r="32">
      <c r="A32" s="22" t="n">
        <v>28</v>
      </c>
      <c r="B32" s="24" t="n"/>
      <c r="C32" s="24" t="n"/>
      <c r="D32" s="25" t="n"/>
      <c r="E32" s="25" t="n"/>
      <c r="F32" s="26" t="n"/>
      <c r="G32" s="27">
        <f>IF(ISNUMBER(Eingaben!$C$16),IF(ISNUMBER(D32),IF(LEN(E32)=0,MAX(0,_xlfn.DAYS(Eingaben!$C$17,MAX(DATE(YEAR(D32),MONTH(D32),DAY(D32)),Eingaben!$C$16))+1),IF(ISNUMBER(E32),IF(_xlfn.DAYS(DATE(YEAR(E32),MONTH(E32),DAY(E32)),DATE(YEAR(D32),MONTH(D32),DAY(D32)))&lt;0,0,MAX(0,MIN(_xlfn.DAYS(Eingaben!$C$17,MAX(DATE(YEAR(D32),MONTH(D32),DAY(D32)),Eingaben!$C$16)),MAX(_xlfn.DAYS(DATE(YEAR(E32),MONTH(E32),DAY(E32)),MAX(DATE(YEAR(D32),MONTH(D32),DAY(D32)),Eingaben!$C$16))-1+Eingaben!$C$19,_xlfn.DAYS(DATE(YEAR(D32),MONTH(D32),DAY(D32)),MAX(DATE(YEAR(D32),MONTH(D32),DAY(D32)),Eingaben!$C$16))))+1)),0)),0),0)</f>
        <v/>
      </c>
      <c r="H32" s="27">
        <f>MAX(0,G32-IF(ISNUMBER(F32),MAX(0,F32),0))</f>
        <v/>
      </c>
      <c r="I32" s="27">
        <f>MID(IF(K32=1,"; Einzug fehlt oder ist kein Datum","")&amp;IF(L32=1,"; Auszug ist kein Datum","")&amp;IF(M32=1,"; Auszug liegt vor Einzug","")&amp;IF(N32=1,"; Bewohner-ID fehlt","")&amp;IF(O32=1,"; Bewohner-ID doppelt","")&amp;IF(P32=1,"; Abwesenheitstage ungültig (ganze Zahl ab 0)","")&amp;IF(Q32=1,"; Abwesenheit größer als Aufenthaltstage","")&amp;IF(R32=1,"; Ein- und Auszug am selben Tag (Zählregel laut Vertrag prüfen)","")&amp;IF(S32=1,"; Kein Aufenthaltstag im Abrechnungsmonat",""),3,400)</f>
        <v/>
      </c>
      <c r="J32" s="22">
        <f>IF(LEN(B32)+LEN(C32)+LEN(D32)+LEN(E32)+LEN(F32)&gt;0,1,0)</f>
        <v/>
      </c>
      <c r="K32" s="22">
        <f>IF(J32=1,IF(ISNUMBER(D32),0,1),0)</f>
        <v/>
      </c>
      <c r="L32" s="22">
        <f>IF(LEN(E32)&gt;0,IF(ISNUMBER(E32),0,1),0)</f>
        <v/>
      </c>
      <c r="M32" s="22">
        <f>IF(ISNUMBER(D32),IF(ISNUMBER(E32),IF(_xlfn.DAYS(DATE(YEAR(E32),MONTH(E32),DAY(E32)),DATE(YEAR(D32),MONTH(D32),DAY(D32)))&lt;0,1,0),0),0)</f>
        <v/>
      </c>
      <c r="N32" s="22">
        <f>IF(J32=1,IF(LEN(B32)&gt;0,0,1),0)</f>
        <v/>
      </c>
      <c r="O32" s="22">
        <f>IF(LEN(B32)&gt;0,IF(SUMPRODUCT(($B$5:$B$504=B32)*1)&gt;1,1,0),0)</f>
        <v/>
      </c>
      <c r="P32" s="22">
        <f>IF(LEN(F32)&gt;0,IF(ISNUMBER(F32),IF(F32&lt;0,1,IF(F32&lt;&gt;INT(F32),1,0)),1),0)</f>
        <v/>
      </c>
      <c r="Q32" s="22">
        <f>IF(ISNUMBER(F32),IF(ISNUMBER(Eingaben!$C$16),IF(F32&gt;G32,1,0),0),0)</f>
        <v/>
      </c>
      <c r="R32" s="22">
        <f>IF(ISNUMBER(D32),IF(ISNUMBER(E32),IF(_xlfn.DAYS(DATE(YEAR(E32),MONTH(E32),DAY(E32)),DATE(YEAR(D32),MONTH(D32),DAY(D32)))=0,1,0),0),0)</f>
        <v/>
      </c>
      <c r="S32" s="22">
        <f>IF(J32=1,IF(ISNUMBER(Eingaben!$C$16),IF(K32+L32+M32+R32=0,IF(G32=0,1,0),0),0),0)</f>
        <v/>
      </c>
    </row>
    <row r="33">
      <c r="A33" s="22" t="n">
        <v>29</v>
      </c>
      <c r="B33" s="24" t="n"/>
      <c r="C33" s="24" t="n"/>
      <c r="D33" s="25" t="n"/>
      <c r="E33" s="25" t="n"/>
      <c r="F33" s="26" t="n"/>
      <c r="G33" s="27">
        <f>IF(ISNUMBER(Eingaben!$C$16),IF(ISNUMBER(D33),IF(LEN(E33)=0,MAX(0,_xlfn.DAYS(Eingaben!$C$17,MAX(DATE(YEAR(D33),MONTH(D33),DAY(D33)),Eingaben!$C$16))+1),IF(ISNUMBER(E33),IF(_xlfn.DAYS(DATE(YEAR(E33),MONTH(E33),DAY(E33)),DATE(YEAR(D33),MONTH(D33),DAY(D33)))&lt;0,0,MAX(0,MIN(_xlfn.DAYS(Eingaben!$C$17,MAX(DATE(YEAR(D33),MONTH(D33),DAY(D33)),Eingaben!$C$16)),MAX(_xlfn.DAYS(DATE(YEAR(E33),MONTH(E33),DAY(E33)),MAX(DATE(YEAR(D33),MONTH(D33),DAY(D33)),Eingaben!$C$16))-1+Eingaben!$C$19,_xlfn.DAYS(DATE(YEAR(D33),MONTH(D33),DAY(D33)),MAX(DATE(YEAR(D33),MONTH(D33),DAY(D33)),Eingaben!$C$16))))+1)),0)),0),0)</f>
        <v/>
      </c>
      <c r="H33" s="27">
        <f>MAX(0,G33-IF(ISNUMBER(F33),MAX(0,F33),0))</f>
        <v/>
      </c>
      <c r="I33" s="27">
        <f>MID(IF(K33=1,"; Einzug fehlt oder ist kein Datum","")&amp;IF(L33=1,"; Auszug ist kein Datum","")&amp;IF(M33=1,"; Auszug liegt vor Einzug","")&amp;IF(N33=1,"; Bewohner-ID fehlt","")&amp;IF(O33=1,"; Bewohner-ID doppelt","")&amp;IF(P33=1,"; Abwesenheitstage ungültig (ganze Zahl ab 0)","")&amp;IF(Q33=1,"; Abwesenheit größer als Aufenthaltstage","")&amp;IF(R33=1,"; Ein- und Auszug am selben Tag (Zählregel laut Vertrag prüfen)","")&amp;IF(S33=1,"; Kein Aufenthaltstag im Abrechnungsmonat",""),3,400)</f>
        <v/>
      </c>
      <c r="J33" s="22">
        <f>IF(LEN(B33)+LEN(C33)+LEN(D33)+LEN(E33)+LEN(F33)&gt;0,1,0)</f>
        <v/>
      </c>
      <c r="K33" s="22">
        <f>IF(J33=1,IF(ISNUMBER(D33),0,1),0)</f>
        <v/>
      </c>
      <c r="L33" s="22">
        <f>IF(LEN(E33)&gt;0,IF(ISNUMBER(E33),0,1),0)</f>
        <v/>
      </c>
      <c r="M33" s="22">
        <f>IF(ISNUMBER(D33),IF(ISNUMBER(E33),IF(_xlfn.DAYS(DATE(YEAR(E33),MONTH(E33),DAY(E33)),DATE(YEAR(D33),MONTH(D33),DAY(D33)))&lt;0,1,0),0),0)</f>
        <v/>
      </c>
      <c r="N33" s="22">
        <f>IF(J33=1,IF(LEN(B33)&gt;0,0,1),0)</f>
        <v/>
      </c>
      <c r="O33" s="22">
        <f>IF(LEN(B33)&gt;0,IF(SUMPRODUCT(($B$5:$B$504=B33)*1)&gt;1,1,0),0)</f>
        <v/>
      </c>
      <c r="P33" s="22">
        <f>IF(LEN(F33)&gt;0,IF(ISNUMBER(F33),IF(F33&lt;0,1,IF(F33&lt;&gt;INT(F33),1,0)),1),0)</f>
        <v/>
      </c>
      <c r="Q33" s="22">
        <f>IF(ISNUMBER(F33),IF(ISNUMBER(Eingaben!$C$16),IF(F33&gt;G33,1,0),0),0)</f>
        <v/>
      </c>
      <c r="R33" s="22">
        <f>IF(ISNUMBER(D33),IF(ISNUMBER(E33),IF(_xlfn.DAYS(DATE(YEAR(E33),MONTH(E33),DAY(E33)),DATE(YEAR(D33),MONTH(D33),DAY(D33)))=0,1,0),0),0)</f>
        <v/>
      </c>
      <c r="S33" s="22">
        <f>IF(J33=1,IF(ISNUMBER(Eingaben!$C$16),IF(K33+L33+M33+R33=0,IF(G33=0,1,0),0),0),0)</f>
        <v/>
      </c>
    </row>
    <row r="34">
      <c r="A34" s="22" t="n">
        <v>30</v>
      </c>
      <c r="B34" s="24" t="n"/>
      <c r="C34" s="24" t="n"/>
      <c r="D34" s="25" t="n"/>
      <c r="E34" s="25" t="n"/>
      <c r="F34" s="26" t="n"/>
      <c r="G34" s="27">
        <f>IF(ISNUMBER(Eingaben!$C$16),IF(ISNUMBER(D34),IF(LEN(E34)=0,MAX(0,_xlfn.DAYS(Eingaben!$C$17,MAX(DATE(YEAR(D34),MONTH(D34),DAY(D34)),Eingaben!$C$16))+1),IF(ISNUMBER(E34),IF(_xlfn.DAYS(DATE(YEAR(E34),MONTH(E34),DAY(E34)),DATE(YEAR(D34),MONTH(D34),DAY(D34)))&lt;0,0,MAX(0,MIN(_xlfn.DAYS(Eingaben!$C$17,MAX(DATE(YEAR(D34),MONTH(D34),DAY(D34)),Eingaben!$C$16)),MAX(_xlfn.DAYS(DATE(YEAR(E34),MONTH(E34),DAY(E34)),MAX(DATE(YEAR(D34),MONTH(D34),DAY(D34)),Eingaben!$C$16))-1+Eingaben!$C$19,_xlfn.DAYS(DATE(YEAR(D34),MONTH(D34),DAY(D34)),MAX(DATE(YEAR(D34),MONTH(D34),DAY(D34)),Eingaben!$C$16))))+1)),0)),0),0)</f>
        <v/>
      </c>
      <c r="H34" s="27">
        <f>MAX(0,G34-IF(ISNUMBER(F34),MAX(0,F34),0))</f>
        <v/>
      </c>
      <c r="I34" s="27">
        <f>MID(IF(K34=1,"; Einzug fehlt oder ist kein Datum","")&amp;IF(L34=1,"; Auszug ist kein Datum","")&amp;IF(M34=1,"; Auszug liegt vor Einzug","")&amp;IF(N34=1,"; Bewohner-ID fehlt","")&amp;IF(O34=1,"; Bewohner-ID doppelt","")&amp;IF(P34=1,"; Abwesenheitstage ungültig (ganze Zahl ab 0)","")&amp;IF(Q34=1,"; Abwesenheit größer als Aufenthaltstage","")&amp;IF(R34=1,"; Ein- und Auszug am selben Tag (Zählregel laut Vertrag prüfen)","")&amp;IF(S34=1,"; Kein Aufenthaltstag im Abrechnungsmonat",""),3,400)</f>
        <v/>
      </c>
      <c r="J34" s="22">
        <f>IF(LEN(B34)+LEN(C34)+LEN(D34)+LEN(E34)+LEN(F34)&gt;0,1,0)</f>
        <v/>
      </c>
      <c r="K34" s="22">
        <f>IF(J34=1,IF(ISNUMBER(D34),0,1),0)</f>
        <v/>
      </c>
      <c r="L34" s="22">
        <f>IF(LEN(E34)&gt;0,IF(ISNUMBER(E34),0,1),0)</f>
        <v/>
      </c>
      <c r="M34" s="22">
        <f>IF(ISNUMBER(D34),IF(ISNUMBER(E34),IF(_xlfn.DAYS(DATE(YEAR(E34),MONTH(E34),DAY(E34)),DATE(YEAR(D34),MONTH(D34),DAY(D34)))&lt;0,1,0),0),0)</f>
        <v/>
      </c>
      <c r="N34" s="22">
        <f>IF(J34=1,IF(LEN(B34)&gt;0,0,1),0)</f>
        <v/>
      </c>
      <c r="O34" s="22">
        <f>IF(LEN(B34)&gt;0,IF(SUMPRODUCT(($B$5:$B$504=B34)*1)&gt;1,1,0),0)</f>
        <v/>
      </c>
      <c r="P34" s="22">
        <f>IF(LEN(F34)&gt;0,IF(ISNUMBER(F34),IF(F34&lt;0,1,IF(F34&lt;&gt;INT(F34),1,0)),1),0)</f>
        <v/>
      </c>
      <c r="Q34" s="22">
        <f>IF(ISNUMBER(F34),IF(ISNUMBER(Eingaben!$C$16),IF(F34&gt;G34,1,0),0),0)</f>
        <v/>
      </c>
      <c r="R34" s="22">
        <f>IF(ISNUMBER(D34),IF(ISNUMBER(E34),IF(_xlfn.DAYS(DATE(YEAR(E34),MONTH(E34),DAY(E34)),DATE(YEAR(D34),MONTH(D34),DAY(D34)))=0,1,0),0),0)</f>
        <v/>
      </c>
      <c r="S34" s="22">
        <f>IF(J34=1,IF(ISNUMBER(Eingaben!$C$16),IF(K34+L34+M34+R34=0,IF(G34=0,1,0),0),0),0)</f>
        <v/>
      </c>
    </row>
    <row r="35">
      <c r="A35" s="22" t="n">
        <v>31</v>
      </c>
      <c r="B35" s="24" t="n"/>
      <c r="C35" s="24" t="n"/>
      <c r="D35" s="25" t="n"/>
      <c r="E35" s="25" t="n"/>
      <c r="F35" s="26" t="n"/>
      <c r="G35" s="27">
        <f>IF(ISNUMBER(Eingaben!$C$16),IF(ISNUMBER(D35),IF(LEN(E35)=0,MAX(0,_xlfn.DAYS(Eingaben!$C$17,MAX(DATE(YEAR(D35),MONTH(D35),DAY(D35)),Eingaben!$C$16))+1),IF(ISNUMBER(E35),IF(_xlfn.DAYS(DATE(YEAR(E35),MONTH(E35),DAY(E35)),DATE(YEAR(D35),MONTH(D35),DAY(D35)))&lt;0,0,MAX(0,MIN(_xlfn.DAYS(Eingaben!$C$17,MAX(DATE(YEAR(D35),MONTH(D35),DAY(D35)),Eingaben!$C$16)),MAX(_xlfn.DAYS(DATE(YEAR(E35),MONTH(E35),DAY(E35)),MAX(DATE(YEAR(D35),MONTH(D35),DAY(D35)),Eingaben!$C$16))-1+Eingaben!$C$19,_xlfn.DAYS(DATE(YEAR(D35),MONTH(D35),DAY(D35)),MAX(DATE(YEAR(D35),MONTH(D35),DAY(D35)),Eingaben!$C$16))))+1)),0)),0),0)</f>
        <v/>
      </c>
      <c r="H35" s="27">
        <f>MAX(0,G35-IF(ISNUMBER(F35),MAX(0,F35),0))</f>
        <v/>
      </c>
      <c r="I35" s="27">
        <f>MID(IF(K35=1,"; Einzug fehlt oder ist kein Datum","")&amp;IF(L35=1,"; Auszug ist kein Datum","")&amp;IF(M35=1,"; Auszug liegt vor Einzug","")&amp;IF(N35=1,"; Bewohner-ID fehlt","")&amp;IF(O35=1,"; Bewohner-ID doppelt","")&amp;IF(P35=1,"; Abwesenheitstage ungültig (ganze Zahl ab 0)","")&amp;IF(Q35=1,"; Abwesenheit größer als Aufenthaltstage","")&amp;IF(R35=1,"; Ein- und Auszug am selben Tag (Zählregel laut Vertrag prüfen)","")&amp;IF(S35=1,"; Kein Aufenthaltstag im Abrechnungsmonat",""),3,400)</f>
        <v/>
      </c>
      <c r="J35" s="22">
        <f>IF(LEN(B35)+LEN(C35)+LEN(D35)+LEN(E35)+LEN(F35)&gt;0,1,0)</f>
        <v/>
      </c>
      <c r="K35" s="22">
        <f>IF(J35=1,IF(ISNUMBER(D35),0,1),0)</f>
        <v/>
      </c>
      <c r="L35" s="22">
        <f>IF(LEN(E35)&gt;0,IF(ISNUMBER(E35),0,1),0)</f>
        <v/>
      </c>
      <c r="M35" s="22">
        <f>IF(ISNUMBER(D35),IF(ISNUMBER(E35),IF(_xlfn.DAYS(DATE(YEAR(E35),MONTH(E35),DAY(E35)),DATE(YEAR(D35),MONTH(D35),DAY(D35)))&lt;0,1,0),0),0)</f>
        <v/>
      </c>
      <c r="N35" s="22">
        <f>IF(J35=1,IF(LEN(B35)&gt;0,0,1),0)</f>
        <v/>
      </c>
      <c r="O35" s="22">
        <f>IF(LEN(B35)&gt;0,IF(SUMPRODUCT(($B$5:$B$504=B35)*1)&gt;1,1,0),0)</f>
        <v/>
      </c>
      <c r="P35" s="22">
        <f>IF(LEN(F35)&gt;0,IF(ISNUMBER(F35),IF(F35&lt;0,1,IF(F35&lt;&gt;INT(F35),1,0)),1),0)</f>
        <v/>
      </c>
      <c r="Q35" s="22">
        <f>IF(ISNUMBER(F35),IF(ISNUMBER(Eingaben!$C$16),IF(F35&gt;G35,1,0),0),0)</f>
        <v/>
      </c>
      <c r="R35" s="22">
        <f>IF(ISNUMBER(D35),IF(ISNUMBER(E35),IF(_xlfn.DAYS(DATE(YEAR(E35),MONTH(E35),DAY(E35)),DATE(YEAR(D35),MONTH(D35),DAY(D35)))=0,1,0),0),0)</f>
        <v/>
      </c>
      <c r="S35" s="22">
        <f>IF(J35=1,IF(ISNUMBER(Eingaben!$C$16),IF(K35+L35+M35+R35=0,IF(G35=0,1,0),0),0),0)</f>
        <v/>
      </c>
    </row>
    <row r="36">
      <c r="A36" s="22" t="n">
        <v>32</v>
      </c>
      <c r="B36" s="24" t="n"/>
      <c r="C36" s="24" t="n"/>
      <c r="D36" s="25" t="n"/>
      <c r="E36" s="25" t="n"/>
      <c r="F36" s="26" t="n"/>
      <c r="G36" s="27">
        <f>IF(ISNUMBER(Eingaben!$C$16),IF(ISNUMBER(D36),IF(LEN(E36)=0,MAX(0,_xlfn.DAYS(Eingaben!$C$17,MAX(DATE(YEAR(D36),MONTH(D36),DAY(D36)),Eingaben!$C$16))+1),IF(ISNUMBER(E36),IF(_xlfn.DAYS(DATE(YEAR(E36),MONTH(E36),DAY(E36)),DATE(YEAR(D36),MONTH(D36),DAY(D36)))&lt;0,0,MAX(0,MIN(_xlfn.DAYS(Eingaben!$C$17,MAX(DATE(YEAR(D36),MONTH(D36),DAY(D36)),Eingaben!$C$16)),MAX(_xlfn.DAYS(DATE(YEAR(E36),MONTH(E36),DAY(E36)),MAX(DATE(YEAR(D36),MONTH(D36),DAY(D36)),Eingaben!$C$16))-1+Eingaben!$C$19,_xlfn.DAYS(DATE(YEAR(D36),MONTH(D36),DAY(D36)),MAX(DATE(YEAR(D36),MONTH(D36),DAY(D36)),Eingaben!$C$16))))+1)),0)),0),0)</f>
        <v/>
      </c>
      <c r="H36" s="27">
        <f>MAX(0,G36-IF(ISNUMBER(F36),MAX(0,F36),0))</f>
        <v/>
      </c>
      <c r="I36" s="27">
        <f>MID(IF(K36=1,"; Einzug fehlt oder ist kein Datum","")&amp;IF(L36=1,"; Auszug ist kein Datum","")&amp;IF(M36=1,"; Auszug liegt vor Einzug","")&amp;IF(N36=1,"; Bewohner-ID fehlt","")&amp;IF(O36=1,"; Bewohner-ID doppelt","")&amp;IF(P36=1,"; Abwesenheitstage ungültig (ganze Zahl ab 0)","")&amp;IF(Q36=1,"; Abwesenheit größer als Aufenthaltstage","")&amp;IF(R36=1,"; Ein- und Auszug am selben Tag (Zählregel laut Vertrag prüfen)","")&amp;IF(S36=1,"; Kein Aufenthaltstag im Abrechnungsmonat",""),3,400)</f>
        <v/>
      </c>
      <c r="J36" s="22">
        <f>IF(LEN(B36)+LEN(C36)+LEN(D36)+LEN(E36)+LEN(F36)&gt;0,1,0)</f>
        <v/>
      </c>
      <c r="K36" s="22">
        <f>IF(J36=1,IF(ISNUMBER(D36),0,1),0)</f>
        <v/>
      </c>
      <c r="L36" s="22">
        <f>IF(LEN(E36)&gt;0,IF(ISNUMBER(E36),0,1),0)</f>
        <v/>
      </c>
      <c r="M36" s="22">
        <f>IF(ISNUMBER(D36),IF(ISNUMBER(E36),IF(_xlfn.DAYS(DATE(YEAR(E36),MONTH(E36),DAY(E36)),DATE(YEAR(D36),MONTH(D36),DAY(D36)))&lt;0,1,0),0),0)</f>
        <v/>
      </c>
      <c r="N36" s="22">
        <f>IF(J36=1,IF(LEN(B36)&gt;0,0,1),0)</f>
        <v/>
      </c>
      <c r="O36" s="22">
        <f>IF(LEN(B36)&gt;0,IF(SUMPRODUCT(($B$5:$B$504=B36)*1)&gt;1,1,0),0)</f>
        <v/>
      </c>
      <c r="P36" s="22">
        <f>IF(LEN(F36)&gt;0,IF(ISNUMBER(F36),IF(F36&lt;0,1,IF(F36&lt;&gt;INT(F36),1,0)),1),0)</f>
        <v/>
      </c>
      <c r="Q36" s="22">
        <f>IF(ISNUMBER(F36),IF(ISNUMBER(Eingaben!$C$16),IF(F36&gt;G36,1,0),0),0)</f>
        <v/>
      </c>
      <c r="R36" s="22">
        <f>IF(ISNUMBER(D36),IF(ISNUMBER(E36),IF(_xlfn.DAYS(DATE(YEAR(E36),MONTH(E36),DAY(E36)),DATE(YEAR(D36),MONTH(D36),DAY(D36)))=0,1,0),0),0)</f>
        <v/>
      </c>
      <c r="S36" s="22">
        <f>IF(J36=1,IF(ISNUMBER(Eingaben!$C$16),IF(K36+L36+M36+R36=0,IF(G36=0,1,0),0),0),0)</f>
        <v/>
      </c>
    </row>
    <row r="37">
      <c r="A37" s="22" t="n">
        <v>33</v>
      </c>
      <c r="B37" s="24" t="n"/>
      <c r="C37" s="24" t="n"/>
      <c r="D37" s="25" t="n"/>
      <c r="E37" s="25" t="n"/>
      <c r="F37" s="26" t="n"/>
      <c r="G37" s="27">
        <f>IF(ISNUMBER(Eingaben!$C$16),IF(ISNUMBER(D37),IF(LEN(E37)=0,MAX(0,_xlfn.DAYS(Eingaben!$C$17,MAX(DATE(YEAR(D37),MONTH(D37),DAY(D37)),Eingaben!$C$16))+1),IF(ISNUMBER(E37),IF(_xlfn.DAYS(DATE(YEAR(E37),MONTH(E37),DAY(E37)),DATE(YEAR(D37),MONTH(D37),DAY(D37)))&lt;0,0,MAX(0,MIN(_xlfn.DAYS(Eingaben!$C$17,MAX(DATE(YEAR(D37),MONTH(D37),DAY(D37)),Eingaben!$C$16)),MAX(_xlfn.DAYS(DATE(YEAR(E37),MONTH(E37),DAY(E37)),MAX(DATE(YEAR(D37),MONTH(D37),DAY(D37)),Eingaben!$C$16))-1+Eingaben!$C$19,_xlfn.DAYS(DATE(YEAR(D37),MONTH(D37),DAY(D37)),MAX(DATE(YEAR(D37),MONTH(D37),DAY(D37)),Eingaben!$C$16))))+1)),0)),0),0)</f>
        <v/>
      </c>
      <c r="H37" s="27">
        <f>MAX(0,G37-IF(ISNUMBER(F37),MAX(0,F37),0))</f>
        <v/>
      </c>
      <c r="I37" s="27">
        <f>MID(IF(K37=1,"; Einzug fehlt oder ist kein Datum","")&amp;IF(L37=1,"; Auszug ist kein Datum","")&amp;IF(M37=1,"; Auszug liegt vor Einzug","")&amp;IF(N37=1,"; Bewohner-ID fehlt","")&amp;IF(O37=1,"; Bewohner-ID doppelt","")&amp;IF(P37=1,"; Abwesenheitstage ungültig (ganze Zahl ab 0)","")&amp;IF(Q37=1,"; Abwesenheit größer als Aufenthaltstage","")&amp;IF(R37=1,"; Ein- und Auszug am selben Tag (Zählregel laut Vertrag prüfen)","")&amp;IF(S37=1,"; Kein Aufenthaltstag im Abrechnungsmonat",""),3,400)</f>
        <v/>
      </c>
      <c r="J37" s="22">
        <f>IF(LEN(B37)+LEN(C37)+LEN(D37)+LEN(E37)+LEN(F37)&gt;0,1,0)</f>
        <v/>
      </c>
      <c r="K37" s="22">
        <f>IF(J37=1,IF(ISNUMBER(D37),0,1),0)</f>
        <v/>
      </c>
      <c r="L37" s="22">
        <f>IF(LEN(E37)&gt;0,IF(ISNUMBER(E37),0,1),0)</f>
        <v/>
      </c>
      <c r="M37" s="22">
        <f>IF(ISNUMBER(D37),IF(ISNUMBER(E37),IF(_xlfn.DAYS(DATE(YEAR(E37),MONTH(E37),DAY(E37)),DATE(YEAR(D37),MONTH(D37),DAY(D37)))&lt;0,1,0),0),0)</f>
        <v/>
      </c>
      <c r="N37" s="22">
        <f>IF(J37=1,IF(LEN(B37)&gt;0,0,1),0)</f>
        <v/>
      </c>
      <c r="O37" s="22">
        <f>IF(LEN(B37)&gt;0,IF(SUMPRODUCT(($B$5:$B$504=B37)*1)&gt;1,1,0),0)</f>
        <v/>
      </c>
      <c r="P37" s="22">
        <f>IF(LEN(F37)&gt;0,IF(ISNUMBER(F37),IF(F37&lt;0,1,IF(F37&lt;&gt;INT(F37),1,0)),1),0)</f>
        <v/>
      </c>
      <c r="Q37" s="22">
        <f>IF(ISNUMBER(F37),IF(ISNUMBER(Eingaben!$C$16),IF(F37&gt;G37,1,0),0),0)</f>
        <v/>
      </c>
      <c r="R37" s="22">
        <f>IF(ISNUMBER(D37),IF(ISNUMBER(E37),IF(_xlfn.DAYS(DATE(YEAR(E37),MONTH(E37),DAY(E37)),DATE(YEAR(D37),MONTH(D37),DAY(D37)))=0,1,0),0),0)</f>
        <v/>
      </c>
      <c r="S37" s="22">
        <f>IF(J37=1,IF(ISNUMBER(Eingaben!$C$16),IF(K37+L37+M37+R37=0,IF(G37=0,1,0),0),0),0)</f>
        <v/>
      </c>
    </row>
    <row r="38">
      <c r="A38" s="22" t="n">
        <v>34</v>
      </c>
      <c r="B38" s="24" t="n"/>
      <c r="C38" s="24" t="n"/>
      <c r="D38" s="25" t="n"/>
      <c r="E38" s="25" t="n"/>
      <c r="F38" s="26" t="n"/>
      <c r="G38" s="27">
        <f>IF(ISNUMBER(Eingaben!$C$16),IF(ISNUMBER(D38),IF(LEN(E38)=0,MAX(0,_xlfn.DAYS(Eingaben!$C$17,MAX(DATE(YEAR(D38),MONTH(D38),DAY(D38)),Eingaben!$C$16))+1),IF(ISNUMBER(E38),IF(_xlfn.DAYS(DATE(YEAR(E38),MONTH(E38),DAY(E38)),DATE(YEAR(D38),MONTH(D38),DAY(D38)))&lt;0,0,MAX(0,MIN(_xlfn.DAYS(Eingaben!$C$17,MAX(DATE(YEAR(D38),MONTH(D38),DAY(D38)),Eingaben!$C$16)),MAX(_xlfn.DAYS(DATE(YEAR(E38),MONTH(E38),DAY(E38)),MAX(DATE(YEAR(D38),MONTH(D38),DAY(D38)),Eingaben!$C$16))-1+Eingaben!$C$19,_xlfn.DAYS(DATE(YEAR(D38),MONTH(D38),DAY(D38)),MAX(DATE(YEAR(D38),MONTH(D38),DAY(D38)),Eingaben!$C$16))))+1)),0)),0),0)</f>
        <v/>
      </c>
      <c r="H38" s="27">
        <f>MAX(0,G38-IF(ISNUMBER(F38),MAX(0,F38),0))</f>
        <v/>
      </c>
      <c r="I38" s="27">
        <f>MID(IF(K38=1,"; Einzug fehlt oder ist kein Datum","")&amp;IF(L38=1,"; Auszug ist kein Datum","")&amp;IF(M38=1,"; Auszug liegt vor Einzug","")&amp;IF(N38=1,"; Bewohner-ID fehlt","")&amp;IF(O38=1,"; Bewohner-ID doppelt","")&amp;IF(P38=1,"; Abwesenheitstage ungültig (ganze Zahl ab 0)","")&amp;IF(Q38=1,"; Abwesenheit größer als Aufenthaltstage","")&amp;IF(R38=1,"; Ein- und Auszug am selben Tag (Zählregel laut Vertrag prüfen)","")&amp;IF(S38=1,"; Kein Aufenthaltstag im Abrechnungsmonat",""),3,400)</f>
        <v/>
      </c>
      <c r="J38" s="22">
        <f>IF(LEN(B38)+LEN(C38)+LEN(D38)+LEN(E38)+LEN(F38)&gt;0,1,0)</f>
        <v/>
      </c>
      <c r="K38" s="22">
        <f>IF(J38=1,IF(ISNUMBER(D38),0,1),0)</f>
        <v/>
      </c>
      <c r="L38" s="22">
        <f>IF(LEN(E38)&gt;0,IF(ISNUMBER(E38),0,1),0)</f>
        <v/>
      </c>
      <c r="M38" s="22">
        <f>IF(ISNUMBER(D38),IF(ISNUMBER(E38),IF(_xlfn.DAYS(DATE(YEAR(E38),MONTH(E38),DAY(E38)),DATE(YEAR(D38),MONTH(D38),DAY(D38)))&lt;0,1,0),0),0)</f>
        <v/>
      </c>
      <c r="N38" s="22">
        <f>IF(J38=1,IF(LEN(B38)&gt;0,0,1),0)</f>
        <v/>
      </c>
      <c r="O38" s="22">
        <f>IF(LEN(B38)&gt;0,IF(SUMPRODUCT(($B$5:$B$504=B38)*1)&gt;1,1,0),0)</f>
        <v/>
      </c>
      <c r="P38" s="22">
        <f>IF(LEN(F38)&gt;0,IF(ISNUMBER(F38),IF(F38&lt;0,1,IF(F38&lt;&gt;INT(F38),1,0)),1),0)</f>
        <v/>
      </c>
      <c r="Q38" s="22">
        <f>IF(ISNUMBER(F38),IF(ISNUMBER(Eingaben!$C$16),IF(F38&gt;G38,1,0),0),0)</f>
        <v/>
      </c>
      <c r="R38" s="22">
        <f>IF(ISNUMBER(D38),IF(ISNUMBER(E38),IF(_xlfn.DAYS(DATE(YEAR(E38),MONTH(E38),DAY(E38)),DATE(YEAR(D38),MONTH(D38),DAY(D38)))=0,1,0),0),0)</f>
        <v/>
      </c>
      <c r="S38" s="22">
        <f>IF(J38=1,IF(ISNUMBER(Eingaben!$C$16),IF(K38+L38+M38+R38=0,IF(G38=0,1,0),0),0),0)</f>
        <v/>
      </c>
    </row>
    <row r="39">
      <c r="A39" s="22" t="n">
        <v>35</v>
      </c>
      <c r="B39" s="24" t="n"/>
      <c r="C39" s="24" t="n"/>
      <c r="D39" s="25" t="n"/>
      <c r="E39" s="25" t="n"/>
      <c r="F39" s="26" t="n"/>
      <c r="G39" s="27">
        <f>IF(ISNUMBER(Eingaben!$C$16),IF(ISNUMBER(D39),IF(LEN(E39)=0,MAX(0,_xlfn.DAYS(Eingaben!$C$17,MAX(DATE(YEAR(D39),MONTH(D39),DAY(D39)),Eingaben!$C$16))+1),IF(ISNUMBER(E39),IF(_xlfn.DAYS(DATE(YEAR(E39),MONTH(E39),DAY(E39)),DATE(YEAR(D39),MONTH(D39),DAY(D39)))&lt;0,0,MAX(0,MIN(_xlfn.DAYS(Eingaben!$C$17,MAX(DATE(YEAR(D39),MONTH(D39),DAY(D39)),Eingaben!$C$16)),MAX(_xlfn.DAYS(DATE(YEAR(E39),MONTH(E39),DAY(E39)),MAX(DATE(YEAR(D39),MONTH(D39),DAY(D39)),Eingaben!$C$16))-1+Eingaben!$C$19,_xlfn.DAYS(DATE(YEAR(D39),MONTH(D39),DAY(D39)),MAX(DATE(YEAR(D39),MONTH(D39),DAY(D39)),Eingaben!$C$16))))+1)),0)),0),0)</f>
        <v/>
      </c>
      <c r="H39" s="27">
        <f>MAX(0,G39-IF(ISNUMBER(F39),MAX(0,F39),0))</f>
        <v/>
      </c>
      <c r="I39" s="27">
        <f>MID(IF(K39=1,"; Einzug fehlt oder ist kein Datum","")&amp;IF(L39=1,"; Auszug ist kein Datum","")&amp;IF(M39=1,"; Auszug liegt vor Einzug","")&amp;IF(N39=1,"; Bewohner-ID fehlt","")&amp;IF(O39=1,"; Bewohner-ID doppelt","")&amp;IF(P39=1,"; Abwesenheitstage ungültig (ganze Zahl ab 0)","")&amp;IF(Q39=1,"; Abwesenheit größer als Aufenthaltstage","")&amp;IF(R39=1,"; Ein- und Auszug am selben Tag (Zählregel laut Vertrag prüfen)","")&amp;IF(S39=1,"; Kein Aufenthaltstag im Abrechnungsmonat",""),3,400)</f>
        <v/>
      </c>
      <c r="J39" s="22">
        <f>IF(LEN(B39)+LEN(C39)+LEN(D39)+LEN(E39)+LEN(F39)&gt;0,1,0)</f>
        <v/>
      </c>
      <c r="K39" s="22">
        <f>IF(J39=1,IF(ISNUMBER(D39),0,1),0)</f>
        <v/>
      </c>
      <c r="L39" s="22">
        <f>IF(LEN(E39)&gt;0,IF(ISNUMBER(E39),0,1),0)</f>
        <v/>
      </c>
      <c r="M39" s="22">
        <f>IF(ISNUMBER(D39),IF(ISNUMBER(E39),IF(_xlfn.DAYS(DATE(YEAR(E39),MONTH(E39),DAY(E39)),DATE(YEAR(D39),MONTH(D39),DAY(D39)))&lt;0,1,0),0),0)</f>
        <v/>
      </c>
      <c r="N39" s="22">
        <f>IF(J39=1,IF(LEN(B39)&gt;0,0,1),0)</f>
        <v/>
      </c>
      <c r="O39" s="22">
        <f>IF(LEN(B39)&gt;0,IF(SUMPRODUCT(($B$5:$B$504=B39)*1)&gt;1,1,0),0)</f>
        <v/>
      </c>
      <c r="P39" s="22">
        <f>IF(LEN(F39)&gt;0,IF(ISNUMBER(F39),IF(F39&lt;0,1,IF(F39&lt;&gt;INT(F39),1,0)),1),0)</f>
        <v/>
      </c>
      <c r="Q39" s="22">
        <f>IF(ISNUMBER(F39),IF(ISNUMBER(Eingaben!$C$16),IF(F39&gt;G39,1,0),0),0)</f>
        <v/>
      </c>
      <c r="R39" s="22">
        <f>IF(ISNUMBER(D39),IF(ISNUMBER(E39),IF(_xlfn.DAYS(DATE(YEAR(E39),MONTH(E39),DAY(E39)),DATE(YEAR(D39),MONTH(D39),DAY(D39)))=0,1,0),0),0)</f>
        <v/>
      </c>
      <c r="S39" s="22">
        <f>IF(J39=1,IF(ISNUMBER(Eingaben!$C$16),IF(K39+L39+M39+R39=0,IF(G39=0,1,0),0),0),0)</f>
        <v/>
      </c>
    </row>
    <row r="40">
      <c r="A40" s="22" t="n">
        <v>36</v>
      </c>
      <c r="B40" s="24" t="n"/>
      <c r="C40" s="24" t="n"/>
      <c r="D40" s="25" t="n"/>
      <c r="E40" s="25" t="n"/>
      <c r="F40" s="26" t="n"/>
      <c r="G40" s="27">
        <f>IF(ISNUMBER(Eingaben!$C$16),IF(ISNUMBER(D40),IF(LEN(E40)=0,MAX(0,_xlfn.DAYS(Eingaben!$C$17,MAX(DATE(YEAR(D40),MONTH(D40),DAY(D40)),Eingaben!$C$16))+1),IF(ISNUMBER(E40),IF(_xlfn.DAYS(DATE(YEAR(E40),MONTH(E40),DAY(E40)),DATE(YEAR(D40),MONTH(D40),DAY(D40)))&lt;0,0,MAX(0,MIN(_xlfn.DAYS(Eingaben!$C$17,MAX(DATE(YEAR(D40),MONTH(D40),DAY(D40)),Eingaben!$C$16)),MAX(_xlfn.DAYS(DATE(YEAR(E40),MONTH(E40),DAY(E40)),MAX(DATE(YEAR(D40),MONTH(D40),DAY(D40)),Eingaben!$C$16))-1+Eingaben!$C$19,_xlfn.DAYS(DATE(YEAR(D40),MONTH(D40),DAY(D40)),MAX(DATE(YEAR(D40),MONTH(D40),DAY(D40)),Eingaben!$C$16))))+1)),0)),0),0)</f>
        <v/>
      </c>
      <c r="H40" s="27">
        <f>MAX(0,G40-IF(ISNUMBER(F40),MAX(0,F40),0))</f>
        <v/>
      </c>
      <c r="I40" s="27">
        <f>MID(IF(K40=1,"; Einzug fehlt oder ist kein Datum","")&amp;IF(L40=1,"; Auszug ist kein Datum","")&amp;IF(M40=1,"; Auszug liegt vor Einzug","")&amp;IF(N40=1,"; Bewohner-ID fehlt","")&amp;IF(O40=1,"; Bewohner-ID doppelt","")&amp;IF(P40=1,"; Abwesenheitstage ungültig (ganze Zahl ab 0)","")&amp;IF(Q40=1,"; Abwesenheit größer als Aufenthaltstage","")&amp;IF(R40=1,"; Ein- und Auszug am selben Tag (Zählregel laut Vertrag prüfen)","")&amp;IF(S40=1,"; Kein Aufenthaltstag im Abrechnungsmonat",""),3,400)</f>
        <v/>
      </c>
      <c r="J40" s="22">
        <f>IF(LEN(B40)+LEN(C40)+LEN(D40)+LEN(E40)+LEN(F40)&gt;0,1,0)</f>
        <v/>
      </c>
      <c r="K40" s="22">
        <f>IF(J40=1,IF(ISNUMBER(D40),0,1),0)</f>
        <v/>
      </c>
      <c r="L40" s="22">
        <f>IF(LEN(E40)&gt;0,IF(ISNUMBER(E40),0,1),0)</f>
        <v/>
      </c>
      <c r="M40" s="22">
        <f>IF(ISNUMBER(D40),IF(ISNUMBER(E40),IF(_xlfn.DAYS(DATE(YEAR(E40),MONTH(E40),DAY(E40)),DATE(YEAR(D40),MONTH(D40),DAY(D40)))&lt;0,1,0),0),0)</f>
        <v/>
      </c>
      <c r="N40" s="22">
        <f>IF(J40=1,IF(LEN(B40)&gt;0,0,1),0)</f>
        <v/>
      </c>
      <c r="O40" s="22">
        <f>IF(LEN(B40)&gt;0,IF(SUMPRODUCT(($B$5:$B$504=B40)*1)&gt;1,1,0),0)</f>
        <v/>
      </c>
      <c r="P40" s="22">
        <f>IF(LEN(F40)&gt;0,IF(ISNUMBER(F40),IF(F40&lt;0,1,IF(F40&lt;&gt;INT(F40),1,0)),1),0)</f>
        <v/>
      </c>
      <c r="Q40" s="22">
        <f>IF(ISNUMBER(F40),IF(ISNUMBER(Eingaben!$C$16),IF(F40&gt;G40,1,0),0),0)</f>
        <v/>
      </c>
      <c r="R40" s="22">
        <f>IF(ISNUMBER(D40),IF(ISNUMBER(E40),IF(_xlfn.DAYS(DATE(YEAR(E40),MONTH(E40),DAY(E40)),DATE(YEAR(D40),MONTH(D40),DAY(D40)))=0,1,0),0),0)</f>
        <v/>
      </c>
      <c r="S40" s="22">
        <f>IF(J40=1,IF(ISNUMBER(Eingaben!$C$16),IF(K40+L40+M40+R40=0,IF(G40=0,1,0),0),0),0)</f>
        <v/>
      </c>
    </row>
    <row r="41">
      <c r="A41" s="22" t="n">
        <v>37</v>
      </c>
      <c r="B41" s="24" t="n"/>
      <c r="C41" s="24" t="n"/>
      <c r="D41" s="25" t="n"/>
      <c r="E41" s="25" t="n"/>
      <c r="F41" s="26" t="n"/>
      <c r="G41" s="27">
        <f>IF(ISNUMBER(Eingaben!$C$16),IF(ISNUMBER(D41),IF(LEN(E41)=0,MAX(0,_xlfn.DAYS(Eingaben!$C$17,MAX(DATE(YEAR(D41),MONTH(D41),DAY(D41)),Eingaben!$C$16))+1),IF(ISNUMBER(E41),IF(_xlfn.DAYS(DATE(YEAR(E41),MONTH(E41),DAY(E41)),DATE(YEAR(D41),MONTH(D41),DAY(D41)))&lt;0,0,MAX(0,MIN(_xlfn.DAYS(Eingaben!$C$17,MAX(DATE(YEAR(D41),MONTH(D41),DAY(D41)),Eingaben!$C$16)),MAX(_xlfn.DAYS(DATE(YEAR(E41),MONTH(E41),DAY(E41)),MAX(DATE(YEAR(D41),MONTH(D41),DAY(D41)),Eingaben!$C$16))-1+Eingaben!$C$19,_xlfn.DAYS(DATE(YEAR(D41),MONTH(D41),DAY(D41)),MAX(DATE(YEAR(D41),MONTH(D41),DAY(D41)),Eingaben!$C$16))))+1)),0)),0),0)</f>
        <v/>
      </c>
      <c r="H41" s="27">
        <f>MAX(0,G41-IF(ISNUMBER(F41),MAX(0,F41),0))</f>
        <v/>
      </c>
      <c r="I41" s="27">
        <f>MID(IF(K41=1,"; Einzug fehlt oder ist kein Datum","")&amp;IF(L41=1,"; Auszug ist kein Datum","")&amp;IF(M41=1,"; Auszug liegt vor Einzug","")&amp;IF(N41=1,"; Bewohner-ID fehlt","")&amp;IF(O41=1,"; Bewohner-ID doppelt","")&amp;IF(P41=1,"; Abwesenheitstage ungültig (ganze Zahl ab 0)","")&amp;IF(Q41=1,"; Abwesenheit größer als Aufenthaltstage","")&amp;IF(R41=1,"; Ein- und Auszug am selben Tag (Zählregel laut Vertrag prüfen)","")&amp;IF(S41=1,"; Kein Aufenthaltstag im Abrechnungsmonat",""),3,400)</f>
        <v/>
      </c>
      <c r="J41" s="22">
        <f>IF(LEN(B41)+LEN(C41)+LEN(D41)+LEN(E41)+LEN(F41)&gt;0,1,0)</f>
        <v/>
      </c>
      <c r="K41" s="22">
        <f>IF(J41=1,IF(ISNUMBER(D41),0,1),0)</f>
        <v/>
      </c>
      <c r="L41" s="22">
        <f>IF(LEN(E41)&gt;0,IF(ISNUMBER(E41),0,1),0)</f>
        <v/>
      </c>
      <c r="M41" s="22">
        <f>IF(ISNUMBER(D41),IF(ISNUMBER(E41),IF(_xlfn.DAYS(DATE(YEAR(E41),MONTH(E41),DAY(E41)),DATE(YEAR(D41),MONTH(D41),DAY(D41)))&lt;0,1,0),0),0)</f>
        <v/>
      </c>
      <c r="N41" s="22">
        <f>IF(J41=1,IF(LEN(B41)&gt;0,0,1),0)</f>
        <v/>
      </c>
      <c r="O41" s="22">
        <f>IF(LEN(B41)&gt;0,IF(SUMPRODUCT(($B$5:$B$504=B41)*1)&gt;1,1,0),0)</f>
        <v/>
      </c>
      <c r="P41" s="22">
        <f>IF(LEN(F41)&gt;0,IF(ISNUMBER(F41),IF(F41&lt;0,1,IF(F41&lt;&gt;INT(F41),1,0)),1),0)</f>
        <v/>
      </c>
      <c r="Q41" s="22">
        <f>IF(ISNUMBER(F41),IF(ISNUMBER(Eingaben!$C$16),IF(F41&gt;G41,1,0),0),0)</f>
        <v/>
      </c>
      <c r="R41" s="22">
        <f>IF(ISNUMBER(D41),IF(ISNUMBER(E41),IF(_xlfn.DAYS(DATE(YEAR(E41),MONTH(E41),DAY(E41)),DATE(YEAR(D41),MONTH(D41),DAY(D41)))=0,1,0),0),0)</f>
        <v/>
      </c>
      <c r="S41" s="22">
        <f>IF(J41=1,IF(ISNUMBER(Eingaben!$C$16),IF(K41+L41+M41+R41=0,IF(G41=0,1,0),0),0),0)</f>
        <v/>
      </c>
    </row>
    <row r="42">
      <c r="A42" s="22" t="n">
        <v>38</v>
      </c>
      <c r="B42" s="24" t="n"/>
      <c r="C42" s="24" t="n"/>
      <c r="D42" s="25" t="n"/>
      <c r="E42" s="25" t="n"/>
      <c r="F42" s="26" t="n"/>
      <c r="G42" s="27">
        <f>IF(ISNUMBER(Eingaben!$C$16),IF(ISNUMBER(D42),IF(LEN(E42)=0,MAX(0,_xlfn.DAYS(Eingaben!$C$17,MAX(DATE(YEAR(D42),MONTH(D42),DAY(D42)),Eingaben!$C$16))+1),IF(ISNUMBER(E42),IF(_xlfn.DAYS(DATE(YEAR(E42),MONTH(E42),DAY(E42)),DATE(YEAR(D42),MONTH(D42),DAY(D42)))&lt;0,0,MAX(0,MIN(_xlfn.DAYS(Eingaben!$C$17,MAX(DATE(YEAR(D42),MONTH(D42),DAY(D42)),Eingaben!$C$16)),MAX(_xlfn.DAYS(DATE(YEAR(E42),MONTH(E42),DAY(E42)),MAX(DATE(YEAR(D42),MONTH(D42),DAY(D42)),Eingaben!$C$16))-1+Eingaben!$C$19,_xlfn.DAYS(DATE(YEAR(D42),MONTH(D42),DAY(D42)),MAX(DATE(YEAR(D42),MONTH(D42),DAY(D42)),Eingaben!$C$16))))+1)),0)),0),0)</f>
        <v/>
      </c>
      <c r="H42" s="27">
        <f>MAX(0,G42-IF(ISNUMBER(F42),MAX(0,F42),0))</f>
        <v/>
      </c>
      <c r="I42" s="27">
        <f>MID(IF(K42=1,"; Einzug fehlt oder ist kein Datum","")&amp;IF(L42=1,"; Auszug ist kein Datum","")&amp;IF(M42=1,"; Auszug liegt vor Einzug","")&amp;IF(N42=1,"; Bewohner-ID fehlt","")&amp;IF(O42=1,"; Bewohner-ID doppelt","")&amp;IF(P42=1,"; Abwesenheitstage ungültig (ganze Zahl ab 0)","")&amp;IF(Q42=1,"; Abwesenheit größer als Aufenthaltstage","")&amp;IF(R42=1,"; Ein- und Auszug am selben Tag (Zählregel laut Vertrag prüfen)","")&amp;IF(S42=1,"; Kein Aufenthaltstag im Abrechnungsmonat",""),3,400)</f>
        <v/>
      </c>
      <c r="J42" s="22">
        <f>IF(LEN(B42)+LEN(C42)+LEN(D42)+LEN(E42)+LEN(F42)&gt;0,1,0)</f>
        <v/>
      </c>
      <c r="K42" s="22">
        <f>IF(J42=1,IF(ISNUMBER(D42),0,1),0)</f>
        <v/>
      </c>
      <c r="L42" s="22">
        <f>IF(LEN(E42)&gt;0,IF(ISNUMBER(E42),0,1),0)</f>
        <v/>
      </c>
      <c r="M42" s="22">
        <f>IF(ISNUMBER(D42),IF(ISNUMBER(E42),IF(_xlfn.DAYS(DATE(YEAR(E42),MONTH(E42),DAY(E42)),DATE(YEAR(D42),MONTH(D42),DAY(D42)))&lt;0,1,0),0),0)</f>
        <v/>
      </c>
      <c r="N42" s="22">
        <f>IF(J42=1,IF(LEN(B42)&gt;0,0,1),0)</f>
        <v/>
      </c>
      <c r="O42" s="22">
        <f>IF(LEN(B42)&gt;0,IF(SUMPRODUCT(($B$5:$B$504=B42)*1)&gt;1,1,0),0)</f>
        <v/>
      </c>
      <c r="P42" s="22">
        <f>IF(LEN(F42)&gt;0,IF(ISNUMBER(F42),IF(F42&lt;0,1,IF(F42&lt;&gt;INT(F42),1,0)),1),0)</f>
        <v/>
      </c>
      <c r="Q42" s="22">
        <f>IF(ISNUMBER(F42),IF(ISNUMBER(Eingaben!$C$16),IF(F42&gt;G42,1,0),0),0)</f>
        <v/>
      </c>
      <c r="R42" s="22">
        <f>IF(ISNUMBER(D42),IF(ISNUMBER(E42),IF(_xlfn.DAYS(DATE(YEAR(E42),MONTH(E42),DAY(E42)),DATE(YEAR(D42),MONTH(D42),DAY(D42)))=0,1,0),0),0)</f>
        <v/>
      </c>
      <c r="S42" s="22">
        <f>IF(J42=1,IF(ISNUMBER(Eingaben!$C$16),IF(K42+L42+M42+R42=0,IF(G42=0,1,0),0),0),0)</f>
        <v/>
      </c>
    </row>
    <row r="43">
      <c r="A43" s="22" t="n">
        <v>39</v>
      </c>
      <c r="B43" s="24" t="n"/>
      <c r="C43" s="24" t="n"/>
      <c r="D43" s="25" t="n"/>
      <c r="E43" s="25" t="n"/>
      <c r="F43" s="26" t="n"/>
      <c r="G43" s="27">
        <f>IF(ISNUMBER(Eingaben!$C$16),IF(ISNUMBER(D43),IF(LEN(E43)=0,MAX(0,_xlfn.DAYS(Eingaben!$C$17,MAX(DATE(YEAR(D43),MONTH(D43),DAY(D43)),Eingaben!$C$16))+1),IF(ISNUMBER(E43),IF(_xlfn.DAYS(DATE(YEAR(E43),MONTH(E43),DAY(E43)),DATE(YEAR(D43),MONTH(D43),DAY(D43)))&lt;0,0,MAX(0,MIN(_xlfn.DAYS(Eingaben!$C$17,MAX(DATE(YEAR(D43),MONTH(D43),DAY(D43)),Eingaben!$C$16)),MAX(_xlfn.DAYS(DATE(YEAR(E43),MONTH(E43),DAY(E43)),MAX(DATE(YEAR(D43),MONTH(D43),DAY(D43)),Eingaben!$C$16))-1+Eingaben!$C$19,_xlfn.DAYS(DATE(YEAR(D43),MONTH(D43),DAY(D43)),MAX(DATE(YEAR(D43),MONTH(D43),DAY(D43)),Eingaben!$C$16))))+1)),0)),0),0)</f>
        <v/>
      </c>
      <c r="H43" s="27">
        <f>MAX(0,G43-IF(ISNUMBER(F43),MAX(0,F43),0))</f>
        <v/>
      </c>
      <c r="I43" s="27">
        <f>MID(IF(K43=1,"; Einzug fehlt oder ist kein Datum","")&amp;IF(L43=1,"; Auszug ist kein Datum","")&amp;IF(M43=1,"; Auszug liegt vor Einzug","")&amp;IF(N43=1,"; Bewohner-ID fehlt","")&amp;IF(O43=1,"; Bewohner-ID doppelt","")&amp;IF(P43=1,"; Abwesenheitstage ungültig (ganze Zahl ab 0)","")&amp;IF(Q43=1,"; Abwesenheit größer als Aufenthaltstage","")&amp;IF(R43=1,"; Ein- und Auszug am selben Tag (Zählregel laut Vertrag prüfen)","")&amp;IF(S43=1,"; Kein Aufenthaltstag im Abrechnungsmonat",""),3,400)</f>
        <v/>
      </c>
      <c r="J43" s="22">
        <f>IF(LEN(B43)+LEN(C43)+LEN(D43)+LEN(E43)+LEN(F43)&gt;0,1,0)</f>
        <v/>
      </c>
      <c r="K43" s="22">
        <f>IF(J43=1,IF(ISNUMBER(D43),0,1),0)</f>
        <v/>
      </c>
      <c r="L43" s="22">
        <f>IF(LEN(E43)&gt;0,IF(ISNUMBER(E43),0,1),0)</f>
        <v/>
      </c>
      <c r="M43" s="22">
        <f>IF(ISNUMBER(D43),IF(ISNUMBER(E43),IF(_xlfn.DAYS(DATE(YEAR(E43),MONTH(E43),DAY(E43)),DATE(YEAR(D43),MONTH(D43),DAY(D43)))&lt;0,1,0),0),0)</f>
        <v/>
      </c>
      <c r="N43" s="22">
        <f>IF(J43=1,IF(LEN(B43)&gt;0,0,1),0)</f>
        <v/>
      </c>
      <c r="O43" s="22">
        <f>IF(LEN(B43)&gt;0,IF(SUMPRODUCT(($B$5:$B$504=B43)*1)&gt;1,1,0),0)</f>
        <v/>
      </c>
      <c r="P43" s="22">
        <f>IF(LEN(F43)&gt;0,IF(ISNUMBER(F43),IF(F43&lt;0,1,IF(F43&lt;&gt;INT(F43),1,0)),1),0)</f>
        <v/>
      </c>
      <c r="Q43" s="22">
        <f>IF(ISNUMBER(F43),IF(ISNUMBER(Eingaben!$C$16),IF(F43&gt;G43,1,0),0),0)</f>
        <v/>
      </c>
      <c r="R43" s="22">
        <f>IF(ISNUMBER(D43),IF(ISNUMBER(E43),IF(_xlfn.DAYS(DATE(YEAR(E43),MONTH(E43),DAY(E43)),DATE(YEAR(D43),MONTH(D43),DAY(D43)))=0,1,0),0),0)</f>
        <v/>
      </c>
      <c r="S43" s="22">
        <f>IF(J43=1,IF(ISNUMBER(Eingaben!$C$16),IF(K43+L43+M43+R43=0,IF(G43=0,1,0),0),0),0)</f>
        <v/>
      </c>
    </row>
    <row r="44">
      <c r="A44" s="22" t="n">
        <v>40</v>
      </c>
      <c r="B44" s="24" t="n"/>
      <c r="C44" s="24" t="n"/>
      <c r="D44" s="25" t="n"/>
      <c r="E44" s="25" t="n"/>
      <c r="F44" s="26" t="n"/>
      <c r="G44" s="27">
        <f>IF(ISNUMBER(Eingaben!$C$16),IF(ISNUMBER(D44),IF(LEN(E44)=0,MAX(0,_xlfn.DAYS(Eingaben!$C$17,MAX(DATE(YEAR(D44),MONTH(D44),DAY(D44)),Eingaben!$C$16))+1),IF(ISNUMBER(E44),IF(_xlfn.DAYS(DATE(YEAR(E44),MONTH(E44),DAY(E44)),DATE(YEAR(D44),MONTH(D44),DAY(D44)))&lt;0,0,MAX(0,MIN(_xlfn.DAYS(Eingaben!$C$17,MAX(DATE(YEAR(D44),MONTH(D44),DAY(D44)),Eingaben!$C$16)),MAX(_xlfn.DAYS(DATE(YEAR(E44),MONTH(E44),DAY(E44)),MAX(DATE(YEAR(D44),MONTH(D44),DAY(D44)),Eingaben!$C$16))-1+Eingaben!$C$19,_xlfn.DAYS(DATE(YEAR(D44),MONTH(D44),DAY(D44)),MAX(DATE(YEAR(D44),MONTH(D44),DAY(D44)),Eingaben!$C$16))))+1)),0)),0),0)</f>
        <v/>
      </c>
      <c r="H44" s="27">
        <f>MAX(0,G44-IF(ISNUMBER(F44),MAX(0,F44),0))</f>
        <v/>
      </c>
      <c r="I44" s="27">
        <f>MID(IF(K44=1,"; Einzug fehlt oder ist kein Datum","")&amp;IF(L44=1,"; Auszug ist kein Datum","")&amp;IF(M44=1,"; Auszug liegt vor Einzug","")&amp;IF(N44=1,"; Bewohner-ID fehlt","")&amp;IF(O44=1,"; Bewohner-ID doppelt","")&amp;IF(P44=1,"; Abwesenheitstage ungültig (ganze Zahl ab 0)","")&amp;IF(Q44=1,"; Abwesenheit größer als Aufenthaltstage","")&amp;IF(R44=1,"; Ein- und Auszug am selben Tag (Zählregel laut Vertrag prüfen)","")&amp;IF(S44=1,"; Kein Aufenthaltstag im Abrechnungsmonat",""),3,400)</f>
        <v/>
      </c>
      <c r="J44" s="22">
        <f>IF(LEN(B44)+LEN(C44)+LEN(D44)+LEN(E44)+LEN(F44)&gt;0,1,0)</f>
        <v/>
      </c>
      <c r="K44" s="22">
        <f>IF(J44=1,IF(ISNUMBER(D44),0,1),0)</f>
        <v/>
      </c>
      <c r="L44" s="22">
        <f>IF(LEN(E44)&gt;0,IF(ISNUMBER(E44),0,1),0)</f>
        <v/>
      </c>
      <c r="M44" s="22">
        <f>IF(ISNUMBER(D44),IF(ISNUMBER(E44),IF(_xlfn.DAYS(DATE(YEAR(E44),MONTH(E44),DAY(E44)),DATE(YEAR(D44),MONTH(D44),DAY(D44)))&lt;0,1,0),0),0)</f>
        <v/>
      </c>
      <c r="N44" s="22">
        <f>IF(J44=1,IF(LEN(B44)&gt;0,0,1),0)</f>
        <v/>
      </c>
      <c r="O44" s="22">
        <f>IF(LEN(B44)&gt;0,IF(SUMPRODUCT(($B$5:$B$504=B44)*1)&gt;1,1,0),0)</f>
        <v/>
      </c>
      <c r="P44" s="22">
        <f>IF(LEN(F44)&gt;0,IF(ISNUMBER(F44),IF(F44&lt;0,1,IF(F44&lt;&gt;INT(F44),1,0)),1),0)</f>
        <v/>
      </c>
      <c r="Q44" s="22">
        <f>IF(ISNUMBER(F44),IF(ISNUMBER(Eingaben!$C$16),IF(F44&gt;G44,1,0),0),0)</f>
        <v/>
      </c>
      <c r="R44" s="22">
        <f>IF(ISNUMBER(D44),IF(ISNUMBER(E44),IF(_xlfn.DAYS(DATE(YEAR(E44),MONTH(E44),DAY(E44)),DATE(YEAR(D44),MONTH(D44),DAY(D44)))=0,1,0),0),0)</f>
        <v/>
      </c>
      <c r="S44" s="22">
        <f>IF(J44=1,IF(ISNUMBER(Eingaben!$C$16),IF(K44+L44+M44+R44=0,IF(G44=0,1,0),0),0),0)</f>
        <v/>
      </c>
    </row>
    <row r="45">
      <c r="A45" s="22" t="n">
        <v>41</v>
      </c>
      <c r="B45" s="24" t="n"/>
      <c r="C45" s="24" t="n"/>
      <c r="D45" s="25" t="n"/>
      <c r="E45" s="25" t="n"/>
      <c r="F45" s="26" t="n"/>
      <c r="G45" s="27">
        <f>IF(ISNUMBER(Eingaben!$C$16),IF(ISNUMBER(D45),IF(LEN(E45)=0,MAX(0,_xlfn.DAYS(Eingaben!$C$17,MAX(DATE(YEAR(D45),MONTH(D45),DAY(D45)),Eingaben!$C$16))+1),IF(ISNUMBER(E45),IF(_xlfn.DAYS(DATE(YEAR(E45),MONTH(E45),DAY(E45)),DATE(YEAR(D45),MONTH(D45),DAY(D45)))&lt;0,0,MAX(0,MIN(_xlfn.DAYS(Eingaben!$C$17,MAX(DATE(YEAR(D45),MONTH(D45),DAY(D45)),Eingaben!$C$16)),MAX(_xlfn.DAYS(DATE(YEAR(E45),MONTH(E45),DAY(E45)),MAX(DATE(YEAR(D45),MONTH(D45),DAY(D45)),Eingaben!$C$16))-1+Eingaben!$C$19,_xlfn.DAYS(DATE(YEAR(D45),MONTH(D45),DAY(D45)),MAX(DATE(YEAR(D45),MONTH(D45),DAY(D45)),Eingaben!$C$16))))+1)),0)),0),0)</f>
        <v/>
      </c>
      <c r="H45" s="27">
        <f>MAX(0,G45-IF(ISNUMBER(F45),MAX(0,F45),0))</f>
        <v/>
      </c>
      <c r="I45" s="27">
        <f>MID(IF(K45=1,"; Einzug fehlt oder ist kein Datum","")&amp;IF(L45=1,"; Auszug ist kein Datum","")&amp;IF(M45=1,"; Auszug liegt vor Einzug","")&amp;IF(N45=1,"; Bewohner-ID fehlt","")&amp;IF(O45=1,"; Bewohner-ID doppelt","")&amp;IF(P45=1,"; Abwesenheitstage ungültig (ganze Zahl ab 0)","")&amp;IF(Q45=1,"; Abwesenheit größer als Aufenthaltstage","")&amp;IF(R45=1,"; Ein- und Auszug am selben Tag (Zählregel laut Vertrag prüfen)","")&amp;IF(S45=1,"; Kein Aufenthaltstag im Abrechnungsmonat",""),3,400)</f>
        <v/>
      </c>
      <c r="J45" s="22">
        <f>IF(LEN(B45)+LEN(C45)+LEN(D45)+LEN(E45)+LEN(F45)&gt;0,1,0)</f>
        <v/>
      </c>
      <c r="K45" s="22">
        <f>IF(J45=1,IF(ISNUMBER(D45),0,1),0)</f>
        <v/>
      </c>
      <c r="L45" s="22">
        <f>IF(LEN(E45)&gt;0,IF(ISNUMBER(E45),0,1),0)</f>
        <v/>
      </c>
      <c r="M45" s="22">
        <f>IF(ISNUMBER(D45),IF(ISNUMBER(E45),IF(_xlfn.DAYS(DATE(YEAR(E45),MONTH(E45),DAY(E45)),DATE(YEAR(D45),MONTH(D45),DAY(D45)))&lt;0,1,0),0),0)</f>
        <v/>
      </c>
      <c r="N45" s="22">
        <f>IF(J45=1,IF(LEN(B45)&gt;0,0,1),0)</f>
        <v/>
      </c>
      <c r="O45" s="22">
        <f>IF(LEN(B45)&gt;0,IF(SUMPRODUCT(($B$5:$B$504=B45)*1)&gt;1,1,0),0)</f>
        <v/>
      </c>
      <c r="P45" s="22">
        <f>IF(LEN(F45)&gt;0,IF(ISNUMBER(F45),IF(F45&lt;0,1,IF(F45&lt;&gt;INT(F45),1,0)),1),0)</f>
        <v/>
      </c>
      <c r="Q45" s="22">
        <f>IF(ISNUMBER(F45),IF(ISNUMBER(Eingaben!$C$16),IF(F45&gt;G45,1,0),0),0)</f>
        <v/>
      </c>
      <c r="R45" s="22">
        <f>IF(ISNUMBER(D45),IF(ISNUMBER(E45),IF(_xlfn.DAYS(DATE(YEAR(E45),MONTH(E45),DAY(E45)),DATE(YEAR(D45),MONTH(D45),DAY(D45)))=0,1,0),0),0)</f>
        <v/>
      </c>
      <c r="S45" s="22">
        <f>IF(J45=1,IF(ISNUMBER(Eingaben!$C$16),IF(K45+L45+M45+R45=0,IF(G45=0,1,0),0),0),0)</f>
        <v/>
      </c>
    </row>
    <row r="46">
      <c r="A46" s="22" t="n">
        <v>42</v>
      </c>
      <c r="B46" s="24" t="n"/>
      <c r="C46" s="24" t="n"/>
      <c r="D46" s="25" t="n"/>
      <c r="E46" s="25" t="n"/>
      <c r="F46" s="26" t="n"/>
      <c r="G46" s="27">
        <f>IF(ISNUMBER(Eingaben!$C$16),IF(ISNUMBER(D46),IF(LEN(E46)=0,MAX(0,_xlfn.DAYS(Eingaben!$C$17,MAX(DATE(YEAR(D46),MONTH(D46),DAY(D46)),Eingaben!$C$16))+1),IF(ISNUMBER(E46),IF(_xlfn.DAYS(DATE(YEAR(E46),MONTH(E46),DAY(E46)),DATE(YEAR(D46),MONTH(D46),DAY(D46)))&lt;0,0,MAX(0,MIN(_xlfn.DAYS(Eingaben!$C$17,MAX(DATE(YEAR(D46),MONTH(D46),DAY(D46)),Eingaben!$C$16)),MAX(_xlfn.DAYS(DATE(YEAR(E46),MONTH(E46),DAY(E46)),MAX(DATE(YEAR(D46),MONTH(D46),DAY(D46)),Eingaben!$C$16))-1+Eingaben!$C$19,_xlfn.DAYS(DATE(YEAR(D46),MONTH(D46),DAY(D46)),MAX(DATE(YEAR(D46),MONTH(D46),DAY(D46)),Eingaben!$C$16))))+1)),0)),0),0)</f>
        <v/>
      </c>
      <c r="H46" s="27">
        <f>MAX(0,G46-IF(ISNUMBER(F46),MAX(0,F46),0))</f>
        <v/>
      </c>
      <c r="I46" s="27">
        <f>MID(IF(K46=1,"; Einzug fehlt oder ist kein Datum","")&amp;IF(L46=1,"; Auszug ist kein Datum","")&amp;IF(M46=1,"; Auszug liegt vor Einzug","")&amp;IF(N46=1,"; Bewohner-ID fehlt","")&amp;IF(O46=1,"; Bewohner-ID doppelt","")&amp;IF(P46=1,"; Abwesenheitstage ungültig (ganze Zahl ab 0)","")&amp;IF(Q46=1,"; Abwesenheit größer als Aufenthaltstage","")&amp;IF(R46=1,"; Ein- und Auszug am selben Tag (Zählregel laut Vertrag prüfen)","")&amp;IF(S46=1,"; Kein Aufenthaltstag im Abrechnungsmonat",""),3,400)</f>
        <v/>
      </c>
      <c r="J46" s="22">
        <f>IF(LEN(B46)+LEN(C46)+LEN(D46)+LEN(E46)+LEN(F46)&gt;0,1,0)</f>
        <v/>
      </c>
      <c r="K46" s="22">
        <f>IF(J46=1,IF(ISNUMBER(D46),0,1),0)</f>
        <v/>
      </c>
      <c r="L46" s="22">
        <f>IF(LEN(E46)&gt;0,IF(ISNUMBER(E46),0,1),0)</f>
        <v/>
      </c>
      <c r="M46" s="22">
        <f>IF(ISNUMBER(D46),IF(ISNUMBER(E46),IF(_xlfn.DAYS(DATE(YEAR(E46),MONTH(E46),DAY(E46)),DATE(YEAR(D46),MONTH(D46),DAY(D46)))&lt;0,1,0),0),0)</f>
        <v/>
      </c>
      <c r="N46" s="22">
        <f>IF(J46=1,IF(LEN(B46)&gt;0,0,1),0)</f>
        <v/>
      </c>
      <c r="O46" s="22">
        <f>IF(LEN(B46)&gt;0,IF(SUMPRODUCT(($B$5:$B$504=B46)*1)&gt;1,1,0),0)</f>
        <v/>
      </c>
      <c r="P46" s="22">
        <f>IF(LEN(F46)&gt;0,IF(ISNUMBER(F46),IF(F46&lt;0,1,IF(F46&lt;&gt;INT(F46),1,0)),1),0)</f>
        <v/>
      </c>
      <c r="Q46" s="22">
        <f>IF(ISNUMBER(F46),IF(ISNUMBER(Eingaben!$C$16),IF(F46&gt;G46,1,0),0),0)</f>
        <v/>
      </c>
      <c r="R46" s="22">
        <f>IF(ISNUMBER(D46),IF(ISNUMBER(E46),IF(_xlfn.DAYS(DATE(YEAR(E46),MONTH(E46),DAY(E46)),DATE(YEAR(D46),MONTH(D46),DAY(D46)))=0,1,0),0),0)</f>
        <v/>
      </c>
      <c r="S46" s="22">
        <f>IF(J46=1,IF(ISNUMBER(Eingaben!$C$16),IF(K46+L46+M46+R46=0,IF(G46=0,1,0),0),0),0)</f>
        <v/>
      </c>
    </row>
    <row r="47">
      <c r="A47" s="22" t="n">
        <v>43</v>
      </c>
      <c r="B47" s="24" t="n"/>
      <c r="C47" s="24" t="n"/>
      <c r="D47" s="25" t="n"/>
      <c r="E47" s="25" t="n"/>
      <c r="F47" s="26" t="n"/>
      <c r="G47" s="27">
        <f>IF(ISNUMBER(Eingaben!$C$16),IF(ISNUMBER(D47),IF(LEN(E47)=0,MAX(0,_xlfn.DAYS(Eingaben!$C$17,MAX(DATE(YEAR(D47),MONTH(D47),DAY(D47)),Eingaben!$C$16))+1),IF(ISNUMBER(E47),IF(_xlfn.DAYS(DATE(YEAR(E47),MONTH(E47),DAY(E47)),DATE(YEAR(D47),MONTH(D47),DAY(D47)))&lt;0,0,MAX(0,MIN(_xlfn.DAYS(Eingaben!$C$17,MAX(DATE(YEAR(D47),MONTH(D47),DAY(D47)),Eingaben!$C$16)),MAX(_xlfn.DAYS(DATE(YEAR(E47),MONTH(E47),DAY(E47)),MAX(DATE(YEAR(D47),MONTH(D47),DAY(D47)),Eingaben!$C$16))-1+Eingaben!$C$19,_xlfn.DAYS(DATE(YEAR(D47),MONTH(D47),DAY(D47)),MAX(DATE(YEAR(D47),MONTH(D47),DAY(D47)),Eingaben!$C$16))))+1)),0)),0),0)</f>
        <v/>
      </c>
      <c r="H47" s="27">
        <f>MAX(0,G47-IF(ISNUMBER(F47),MAX(0,F47),0))</f>
        <v/>
      </c>
      <c r="I47" s="27">
        <f>MID(IF(K47=1,"; Einzug fehlt oder ist kein Datum","")&amp;IF(L47=1,"; Auszug ist kein Datum","")&amp;IF(M47=1,"; Auszug liegt vor Einzug","")&amp;IF(N47=1,"; Bewohner-ID fehlt","")&amp;IF(O47=1,"; Bewohner-ID doppelt","")&amp;IF(P47=1,"; Abwesenheitstage ungültig (ganze Zahl ab 0)","")&amp;IF(Q47=1,"; Abwesenheit größer als Aufenthaltstage","")&amp;IF(R47=1,"; Ein- und Auszug am selben Tag (Zählregel laut Vertrag prüfen)","")&amp;IF(S47=1,"; Kein Aufenthaltstag im Abrechnungsmonat",""),3,400)</f>
        <v/>
      </c>
      <c r="J47" s="22">
        <f>IF(LEN(B47)+LEN(C47)+LEN(D47)+LEN(E47)+LEN(F47)&gt;0,1,0)</f>
        <v/>
      </c>
      <c r="K47" s="22">
        <f>IF(J47=1,IF(ISNUMBER(D47),0,1),0)</f>
        <v/>
      </c>
      <c r="L47" s="22">
        <f>IF(LEN(E47)&gt;0,IF(ISNUMBER(E47),0,1),0)</f>
        <v/>
      </c>
      <c r="M47" s="22">
        <f>IF(ISNUMBER(D47),IF(ISNUMBER(E47),IF(_xlfn.DAYS(DATE(YEAR(E47),MONTH(E47),DAY(E47)),DATE(YEAR(D47),MONTH(D47),DAY(D47)))&lt;0,1,0),0),0)</f>
        <v/>
      </c>
      <c r="N47" s="22">
        <f>IF(J47=1,IF(LEN(B47)&gt;0,0,1),0)</f>
        <v/>
      </c>
      <c r="O47" s="22">
        <f>IF(LEN(B47)&gt;0,IF(SUMPRODUCT(($B$5:$B$504=B47)*1)&gt;1,1,0),0)</f>
        <v/>
      </c>
      <c r="P47" s="22">
        <f>IF(LEN(F47)&gt;0,IF(ISNUMBER(F47),IF(F47&lt;0,1,IF(F47&lt;&gt;INT(F47),1,0)),1),0)</f>
        <v/>
      </c>
      <c r="Q47" s="22">
        <f>IF(ISNUMBER(F47),IF(ISNUMBER(Eingaben!$C$16),IF(F47&gt;G47,1,0),0),0)</f>
        <v/>
      </c>
      <c r="R47" s="22">
        <f>IF(ISNUMBER(D47),IF(ISNUMBER(E47),IF(_xlfn.DAYS(DATE(YEAR(E47),MONTH(E47),DAY(E47)),DATE(YEAR(D47),MONTH(D47),DAY(D47)))=0,1,0),0),0)</f>
        <v/>
      </c>
      <c r="S47" s="22">
        <f>IF(J47=1,IF(ISNUMBER(Eingaben!$C$16),IF(K47+L47+M47+R47=0,IF(G47=0,1,0),0),0),0)</f>
        <v/>
      </c>
    </row>
    <row r="48">
      <c r="A48" s="22" t="n">
        <v>44</v>
      </c>
      <c r="B48" s="24" t="n"/>
      <c r="C48" s="24" t="n"/>
      <c r="D48" s="25" t="n"/>
      <c r="E48" s="25" t="n"/>
      <c r="F48" s="26" t="n"/>
      <c r="G48" s="27">
        <f>IF(ISNUMBER(Eingaben!$C$16),IF(ISNUMBER(D48),IF(LEN(E48)=0,MAX(0,_xlfn.DAYS(Eingaben!$C$17,MAX(DATE(YEAR(D48),MONTH(D48),DAY(D48)),Eingaben!$C$16))+1),IF(ISNUMBER(E48),IF(_xlfn.DAYS(DATE(YEAR(E48),MONTH(E48),DAY(E48)),DATE(YEAR(D48),MONTH(D48),DAY(D48)))&lt;0,0,MAX(0,MIN(_xlfn.DAYS(Eingaben!$C$17,MAX(DATE(YEAR(D48),MONTH(D48),DAY(D48)),Eingaben!$C$16)),MAX(_xlfn.DAYS(DATE(YEAR(E48),MONTH(E48),DAY(E48)),MAX(DATE(YEAR(D48),MONTH(D48),DAY(D48)),Eingaben!$C$16))-1+Eingaben!$C$19,_xlfn.DAYS(DATE(YEAR(D48),MONTH(D48),DAY(D48)),MAX(DATE(YEAR(D48),MONTH(D48),DAY(D48)),Eingaben!$C$16))))+1)),0)),0),0)</f>
        <v/>
      </c>
      <c r="H48" s="27">
        <f>MAX(0,G48-IF(ISNUMBER(F48),MAX(0,F48),0))</f>
        <v/>
      </c>
      <c r="I48" s="27">
        <f>MID(IF(K48=1,"; Einzug fehlt oder ist kein Datum","")&amp;IF(L48=1,"; Auszug ist kein Datum","")&amp;IF(M48=1,"; Auszug liegt vor Einzug","")&amp;IF(N48=1,"; Bewohner-ID fehlt","")&amp;IF(O48=1,"; Bewohner-ID doppelt","")&amp;IF(P48=1,"; Abwesenheitstage ungültig (ganze Zahl ab 0)","")&amp;IF(Q48=1,"; Abwesenheit größer als Aufenthaltstage","")&amp;IF(R48=1,"; Ein- und Auszug am selben Tag (Zählregel laut Vertrag prüfen)","")&amp;IF(S48=1,"; Kein Aufenthaltstag im Abrechnungsmonat",""),3,400)</f>
        <v/>
      </c>
      <c r="J48" s="22">
        <f>IF(LEN(B48)+LEN(C48)+LEN(D48)+LEN(E48)+LEN(F48)&gt;0,1,0)</f>
        <v/>
      </c>
      <c r="K48" s="22">
        <f>IF(J48=1,IF(ISNUMBER(D48),0,1),0)</f>
        <v/>
      </c>
      <c r="L48" s="22">
        <f>IF(LEN(E48)&gt;0,IF(ISNUMBER(E48),0,1),0)</f>
        <v/>
      </c>
      <c r="M48" s="22">
        <f>IF(ISNUMBER(D48),IF(ISNUMBER(E48),IF(_xlfn.DAYS(DATE(YEAR(E48),MONTH(E48),DAY(E48)),DATE(YEAR(D48),MONTH(D48),DAY(D48)))&lt;0,1,0),0),0)</f>
        <v/>
      </c>
      <c r="N48" s="22">
        <f>IF(J48=1,IF(LEN(B48)&gt;0,0,1),0)</f>
        <v/>
      </c>
      <c r="O48" s="22">
        <f>IF(LEN(B48)&gt;0,IF(SUMPRODUCT(($B$5:$B$504=B48)*1)&gt;1,1,0),0)</f>
        <v/>
      </c>
      <c r="P48" s="22">
        <f>IF(LEN(F48)&gt;0,IF(ISNUMBER(F48),IF(F48&lt;0,1,IF(F48&lt;&gt;INT(F48),1,0)),1),0)</f>
        <v/>
      </c>
      <c r="Q48" s="22">
        <f>IF(ISNUMBER(F48),IF(ISNUMBER(Eingaben!$C$16),IF(F48&gt;G48,1,0),0),0)</f>
        <v/>
      </c>
      <c r="R48" s="22">
        <f>IF(ISNUMBER(D48),IF(ISNUMBER(E48),IF(_xlfn.DAYS(DATE(YEAR(E48),MONTH(E48),DAY(E48)),DATE(YEAR(D48),MONTH(D48),DAY(D48)))=0,1,0),0),0)</f>
        <v/>
      </c>
      <c r="S48" s="22">
        <f>IF(J48=1,IF(ISNUMBER(Eingaben!$C$16),IF(K48+L48+M48+R48=0,IF(G48=0,1,0),0),0),0)</f>
        <v/>
      </c>
    </row>
    <row r="49">
      <c r="A49" s="22" t="n">
        <v>45</v>
      </c>
      <c r="B49" s="24" t="n"/>
      <c r="C49" s="24" t="n"/>
      <c r="D49" s="25" t="n"/>
      <c r="E49" s="25" t="n"/>
      <c r="F49" s="26" t="n"/>
      <c r="G49" s="27">
        <f>IF(ISNUMBER(Eingaben!$C$16),IF(ISNUMBER(D49),IF(LEN(E49)=0,MAX(0,_xlfn.DAYS(Eingaben!$C$17,MAX(DATE(YEAR(D49),MONTH(D49),DAY(D49)),Eingaben!$C$16))+1),IF(ISNUMBER(E49),IF(_xlfn.DAYS(DATE(YEAR(E49),MONTH(E49),DAY(E49)),DATE(YEAR(D49),MONTH(D49),DAY(D49)))&lt;0,0,MAX(0,MIN(_xlfn.DAYS(Eingaben!$C$17,MAX(DATE(YEAR(D49),MONTH(D49),DAY(D49)),Eingaben!$C$16)),MAX(_xlfn.DAYS(DATE(YEAR(E49),MONTH(E49),DAY(E49)),MAX(DATE(YEAR(D49),MONTH(D49),DAY(D49)),Eingaben!$C$16))-1+Eingaben!$C$19,_xlfn.DAYS(DATE(YEAR(D49),MONTH(D49),DAY(D49)),MAX(DATE(YEAR(D49),MONTH(D49),DAY(D49)),Eingaben!$C$16))))+1)),0)),0),0)</f>
        <v/>
      </c>
      <c r="H49" s="27">
        <f>MAX(0,G49-IF(ISNUMBER(F49),MAX(0,F49),0))</f>
        <v/>
      </c>
      <c r="I49" s="27">
        <f>MID(IF(K49=1,"; Einzug fehlt oder ist kein Datum","")&amp;IF(L49=1,"; Auszug ist kein Datum","")&amp;IF(M49=1,"; Auszug liegt vor Einzug","")&amp;IF(N49=1,"; Bewohner-ID fehlt","")&amp;IF(O49=1,"; Bewohner-ID doppelt","")&amp;IF(P49=1,"; Abwesenheitstage ungültig (ganze Zahl ab 0)","")&amp;IF(Q49=1,"; Abwesenheit größer als Aufenthaltstage","")&amp;IF(R49=1,"; Ein- und Auszug am selben Tag (Zählregel laut Vertrag prüfen)","")&amp;IF(S49=1,"; Kein Aufenthaltstag im Abrechnungsmonat",""),3,400)</f>
        <v/>
      </c>
      <c r="J49" s="22">
        <f>IF(LEN(B49)+LEN(C49)+LEN(D49)+LEN(E49)+LEN(F49)&gt;0,1,0)</f>
        <v/>
      </c>
      <c r="K49" s="22">
        <f>IF(J49=1,IF(ISNUMBER(D49),0,1),0)</f>
        <v/>
      </c>
      <c r="L49" s="22">
        <f>IF(LEN(E49)&gt;0,IF(ISNUMBER(E49),0,1),0)</f>
        <v/>
      </c>
      <c r="M49" s="22">
        <f>IF(ISNUMBER(D49),IF(ISNUMBER(E49),IF(_xlfn.DAYS(DATE(YEAR(E49),MONTH(E49),DAY(E49)),DATE(YEAR(D49),MONTH(D49),DAY(D49)))&lt;0,1,0),0),0)</f>
        <v/>
      </c>
      <c r="N49" s="22">
        <f>IF(J49=1,IF(LEN(B49)&gt;0,0,1),0)</f>
        <v/>
      </c>
      <c r="O49" s="22">
        <f>IF(LEN(B49)&gt;0,IF(SUMPRODUCT(($B$5:$B$504=B49)*1)&gt;1,1,0),0)</f>
        <v/>
      </c>
      <c r="P49" s="22">
        <f>IF(LEN(F49)&gt;0,IF(ISNUMBER(F49),IF(F49&lt;0,1,IF(F49&lt;&gt;INT(F49),1,0)),1),0)</f>
        <v/>
      </c>
      <c r="Q49" s="22">
        <f>IF(ISNUMBER(F49),IF(ISNUMBER(Eingaben!$C$16),IF(F49&gt;G49,1,0),0),0)</f>
        <v/>
      </c>
      <c r="R49" s="22">
        <f>IF(ISNUMBER(D49),IF(ISNUMBER(E49),IF(_xlfn.DAYS(DATE(YEAR(E49),MONTH(E49),DAY(E49)),DATE(YEAR(D49),MONTH(D49),DAY(D49)))=0,1,0),0),0)</f>
        <v/>
      </c>
      <c r="S49" s="22">
        <f>IF(J49=1,IF(ISNUMBER(Eingaben!$C$16),IF(K49+L49+M49+R49=0,IF(G49=0,1,0),0),0),0)</f>
        <v/>
      </c>
    </row>
    <row r="50">
      <c r="A50" s="22" t="n">
        <v>46</v>
      </c>
      <c r="B50" s="24" t="n"/>
      <c r="C50" s="24" t="n"/>
      <c r="D50" s="25" t="n"/>
      <c r="E50" s="25" t="n"/>
      <c r="F50" s="26" t="n"/>
      <c r="G50" s="27">
        <f>IF(ISNUMBER(Eingaben!$C$16),IF(ISNUMBER(D50),IF(LEN(E50)=0,MAX(0,_xlfn.DAYS(Eingaben!$C$17,MAX(DATE(YEAR(D50),MONTH(D50),DAY(D50)),Eingaben!$C$16))+1),IF(ISNUMBER(E50),IF(_xlfn.DAYS(DATE(YEAR(E50),MONTH(E50),DAY(E50)),DATE(YEAR(D50),MONTH(D50),DAY(D50)))&lt;0,0,MAX(0,MIN(_xlfn.DAYS(Eingaben!$C$17,MAX(DATE(YEAR(D50),MONTH(D50),DAY(D50)),Eingaben!$C$16)),MAX(_xlfn.DAYS(DATE(YEAR(E50),MONTH(E50),DAY(E50)),MAX(DATE(YEAR(D50),MONTH(D50),DAY(D50)),Eingaben!$C$16))-1+Eingaben!$C$19,_xlfn.DAYS(DATE(YEAR(D50),MONTH(D50),DAY(D50)),MAX(DATE(YEAR(D50),MONTH(D50),DAY(D50)),Eingaben!$C$16))))+1)),0)),0),0)</f>
        <v/>
      </c>
      <c r="H50" s="27">
        <f>MAX(0,G50-IF(ISNUMBER(F50),MAX(0,F50),0))</f>
        <v/>
      </c>
      <c r="I50" s="27">
        <f>MID(IF(K50=1,"; Einzug fehlt oder ist kein Datum","")&amp;IF(L50=1,"; Auszug ist kein Datum","")&amp;IF(M50=1,"; Auszug liegt vor Einzug","")&amp;IF(N50=1,"; Bewohner-ID fehlt","")&amp;IF(O50=1,"; Bewohner-ID doppelt","")&amp;IF(P50=1,"; Abwesenheitstage ungültig (ganze Zahl ab 0)","")&amp;IF(Q50=1,"; Abwesenheit größer als Aufenthaltstage","")&amp;IF(R50=1,"; Ein- und Auszug am selben Tag (Zählregel laut Vertrag prüfen)","")&amp;IF(S50=1,"; Kein Aufenthaltstag im Abrechnungsmonat",""),3,400)</f>
        <v/>
      </c>
      <c r="J50" s="22">
        <f>IF(LEN(B50)+LEN(C50)+LEN(D50)+LEN(E50)+LEN(F50)&gt;0,1,0)</f>
        <v/>
      </c>
      <c r="K50" s="22">
        <f>IF(J50=1,IF(ISNUMBER(D50),0,1),0)</f>
        <v/>
      </c>
      <c r="L50" s="22">
        <f>IF(LEN(E50)&gt;0,IF(ISNUMBER(E50),0,1),0)</f>
        <v/>
      </c>
      <c r="M50" s="22">
        <f>IF(ISNUMBER(D50),IF(ISNUMBER(E50),IF(_xlfn.DAYS(DATE(YEAR(E50),MONTH(E50),DAY(E50)),DATE(YEAR(D50),MONTH(D50),DAY(D50)))&lt;0,1,0),0),0)</f>
        <v/>
      </c>
      <c r="N50" s="22">
        <f>IF(J50=1,IF(LEN(B50)&gt;0,0,1),0)</f>
        <v/>
      </c>
      <c r="O50" s="22">
        <f>IF(LEN(B50)&gt;0,IF(SUMPRODUCT(($B$5:$B$504=B50)*1)&gt;1,1,0),0)</f>
        <v/>
      </c>
      <c r="P50" s="22">
        <f>IF(LEN(F50)&gt;0,IF(ISNUMBER(F50),IF(F50&lt;0,1,IF(F50&lt;&gt;INT(F50),1,0)),1),0)</f>
        <v/>
      </c>
      <c r="Q50" s="22">
        <f>IF(ISNUMBER(F50),IF(ISNUMBER(Eingaben!$C$16),IF(F50&gt;G50,1,0),0),0)</f>
        <v/>
      </c>
      <c r="R50" s="22">
        <f>IF(ISNUMBER(D50),IF(ISNUMBER(E50),IF(_xlfn.DAYS(DATE(YEAR(E50),MONTH(E50),DAY(E50)),DATE(YEAR(D50),MONTH(D50),DAY(D50)))=0,1,0),0),0)</f>
        <v/>
      </c>
      <c r="S50" s="22">
        <f>IF(J50=1,IF(ISNUMBER(Eingaben!$C$16),IF(K50+L50+M50+R50=0,IF(G50=0,1,0),0),0),0)</f>
        <v/>
      </c>
    </row>
    <row r="51">
      <c r="A51" s="22" t="n">
        <v>47</v>
      </c>
      <c r="B51" s="24" t="n"/>
      <c r="C51" s="24" t="n"/>
      <c r="D51" s="25" t="n"/>
      <c r="E51" s="25" t="n"/>
      <c r="F51" s="26" t="n"/>
      <c r="G51" s="27">
        <f>IF(ISNUMBER(Eingaben!$C$16),IF(ISNUMBER(D51),IF(LEN(E51)=0,MAX(0,_xlfn.DAYS(Eingaben!$C$17,MAX(DATE(YEAR(D51),MONTH(D51),DAY(D51)),Eingaben!$C$16))+1),IF(ISNUMBER(E51),IF(_xlfn.DAYS(DATE(YEAR(E51),MONTH(E51),DAY(E51)),DATE(YEAR(D51),MONTH(D51),DAY(D51)))&lt;0,0,MAX(0,MIN(_xlfn.DAYS(Eingaben!$C$17,MAX(DATE(YEAR(D51),MONTH(D51),DAY(D51)),Eingaben!$C$16)),MAX(_xlfn.DAYS(DATE(YEAR(E51),MONTH(E51),DAY(E51)),MAX(DATE(YEAR(D51),MONTH(D51),DAY(D51)),Eingaben!$C$16))-1+Eingaben!$C$19,_xlfn.DAYS(DATE(YEAR(D51),MONTH(D51),DAY(D51)),MAX(DATE(YEAR(D51),MONTH(D51),DAY(D51)),Eingaben!$C$16))))+1)),0)),0),0)</f>
        <v/>
      </c>
      <c r="H51" s="27">
        <f>MAX(0,G51-IF(ISNUMBER(F51),MAX(0,F51),0))</f>
        <v/>
      </c>
      <c r="I51" s="27">
        <f>MID(IF(K51=1,"; Einzug fehlt oder ist kein Datum","")&amp;IF(L51=1,"; Auszug ist kein Datum","")&amp;IF(M51=1,"; Auszug liegt vor Einzug","")&amp;IF(N51=1,"; Bewohner-ID fehlt","")&amp;IF(O51=1,"; Bewohner-ID doppelt","")&amp;IF(P51=1,"; Abwesenheitstage ungültig (ganze Zahl ab 0)","")&amp;IF(Q51=1,"; Abwesenheit größer als Aufenthaltstage","")&amp;IF(R51=1,"; Ein- und Auszug am selben Tag (Zählregel laut Vertrag prüfen)","")&amp;IF(S51=1,"; Kein Aufenthaltstag im Abrechnungsmonat",""),3,400)</f>
        <v/>
      </c>
      <c r="J51" s="22">
        <f>IF(LEN(B51)+LEN(C51)+LEN(D51)+LEN(E51)+LEN(F51)&gt;0,1,0)</f>
        <v/>
      </c>
      <c r="K51" s="22">
        <f>IF(J51=1,IF(ISNUMBER(D51),0,1),0)</f>
        <v/>
      </c>
      <c r="L51" s="22">
        <f>IF(LEN(E51)&gt;0,IF(ISNUMBER(E51),0,1),0)</f>
        <v/>
      </c>
      <c r="M51" s="22">
        <f>IF(ISNUMBER(D51),IF(ISNUMBER(E51),IF(_xlfn.DAYS(DATE(YEAR(E51),MONTH(E51),DAY(E51)),DATE(YEAR(D51),MONTH(D51),DAY(D51)))&lt;0,1,0),0),0)</f>
        <v/>
      </c>
      <c r="N51" s="22">
        <f>IF(J51=1,IF(LEN(B51)&gt;0,0,1),0)</f>
        <v/>
      </c>
      <c r="O51" s="22">
        <f>IF(LEN(B51)&gt;0,IF(SUMPRODUCT(($B$5:$B$504=B51)*1)&gt;1,1,0),0)</f>
        <v/>
      </c>
      <c r="P51" s="22">
        <f>IF(LEN(F51)&gt;0,IF(ISNUMBER(F51),IF(F51&lt;0,1,IF(F51&lt;&gt;INT(F51),1,0)),1),0)</f>
        <v/>
      </c>
      <c r="Q51" s="22">
        <f>IF(ISNUMBER(F51),IF(ISNUMBER(Eingaben!$C$16),IF(F51&gt;G51,1,0),0),0)</f>
        <v/>
      </c>
      <c r="R51" s="22">
        <f>IF(ISNUMBER(D51),IF(ISNUMBER(E51),IF(_xlfn.DAYS(DATE(YEAR(E51),MONTH(E51),DAY(E51)),DATE(YEAR(D51),MONTH(D51),DAY(D51)))=0,1,0),0),0)</f>
        <v/>
      </c>
      <c r="S51" s="22">
        <f>IF(J51=1,IF(ISNUMBER(Eingaben!$C$16),IF(K51+L51+M51+R51=0,IF(G51=0,1,0),0),0),0)</f>
        <v/>
      </c>
    </row>
    <row r="52">
      <c r="A52" s="22" t="n">
        <v>48</v>
      </c>
      <c r="B52" s="24" t="n"/>
      <c r="C52" s="24" t="n"/>
      <c r="D52" s="25" t="n"/>
      <c r="E52" s="25" t="n"/>
      <c r="F52" s="26" t="n"/>
      <c r="G52" s="27">
        <f>IF(ISNUMBER(Eingaben!$C$16),IF(ISNUMBER(D52),IF(LEN(E52)=0,MAX(0,_xlfn.DAYS(Eingaben!$C$17,MAX(DATE(YEAR(D52),MONTH(D52),DAY(D52)),Eingaben!$C$16))+1),IF(ISNUMBER(E52),IF(_xlfn.DAYS(DATE(YEAR(E52),MONTH(E52),DAY(E52)),DATE(YEAR(D52),MONTH(D52),DAY(D52)))&lt;0,0,MAX(0,MIN(_xlfn.DAYS(Eingaben!$C$17,MAX(DATE(YEAR(D52),MONTH(D52),DAY(D52)),Eingaben!$C$16)),MAX(_xlfn.DAYS(DATE(YEAR(E52),MONTH(E52),DAY(E52)),MAX(DATE(YEAR(D52),MONTH(D52),DAY(D52)),Eingaben!$C$16))-1+Eingaben!$C$19,_xlfn.DAYS(DATE(YEAR(D52),MONTH(D52),DAY(D52)),MAX(DATE(YEAR(D52),MONTH(D52),DAY(D52)),Eingaben!$C$16))))+1)),0)),0),0)</f>
        <v/>
      </c>
      <c r="H52" s="27">
        <f>MAX(0,G52-IF(ISNUMBER(F52),MAX(0,F52),0))</f>
        <v/>
      </c>
      <c r="I52" s="27">
        <f>MID(IF(K52=1,"; Einzug fehlt oder ist kein Datum","")&amp;IF(L52=1,"; Auszug ist kein Datum","")&amp;IF(M52=1,"; Auszug liegt vor Einzug","")&amp;IF(N52=1,"; Bewohner-ID fehlt","")&amp;IF(O52=1,"; Bewohner-ID doppelt","")&amp;IF(P52=1,"; Abwesenheitstage ungültig (ganze Zahl ab 0)","")&amp;IF(Q52=1,"; Abwesenheit größer als Aufenthaltstage","")&amp;IF(R52=1,"; Ein- und Auszug am selben Tag (Zählregel laut Vertrag prüfen)","")&amp;IF(S52=1,"; Kein Aufenthaltstag im Abrechnungsmonat",""),3,400)</f>
        <v/>
      </c>
      <c r="J52" s="22">
        <f>IF(LEN(B52)+LEN(C52)+LEN(D52)+LEN(E52)+LEN(F52)&gt;0,1,0)</f>
        <v/>
      </c>
      <c r="K52" s="22">
        <f>IF(J52=1,IF(ISNUMBER(D52),0,1),0)</f>
        <v/>
      </c>
      <c r="L52" s="22">
        <f>IF(LEN(E52)&gt;0,IF(ISNUMBER(E52),0,1),0)</f>
        <v/>
      </c>
      <c r="M52" s="22">
        <f>IF(ISNUMBER(D52),IF(ISNUMBER(E52),IF(_xlfn.DAYS(DATE(YEAR(E52),MONTH(E52),DAY(E52)),DATE(YEAR(D52),MONTH(D52),DAY(D52)))&lt;0,1,0),0),0)</f>
        <v/>
      </c>
      <c r="N52" s="22">
        <f>IF(J52=1,IF(LEN(B52)&gt;0,0,1),0)</f>
        <v/>
      </c>
      <c r="O52" s="22">
        <f>IF(LEN(B52)&gt;0,IF(SUMPRODUCT(($B$5:$B$504=B52)*1)&gt;1,1,0),0)</f>
        <v/>
      </c>
      <c r="P52" s="22">
        <f>IF(LEN(F52)&gt;0,IF(ISNUMBER(F52),IF(F52&lt;0,1,IF(F52&lt;&gt;INT(F52),1,0)),1),0)</f>
        <v/>
      </c>
      <c r="Q52" s="22">
        <f>IF(ISNUMBER(F52),IF(ISNUMBER(Eingaben!$C$16),IF(F52&gt;G52,1,0),0),0)</f>
        <v/>
      </c>
      <c r="R52" s="22">
        <f>IF(ISNUMBER(D52),IF(ISNUMBER(E52),IF(_xlfn.DAYS(DATE(YEAR(E52),MONTH(E52),DAY(E52)),DATE(YEAR(D52),MONTH(D52),DAY(D52)))=0,1,0),0),0)</f>
        <v/>
      </c>
      <c r="S52" s="22">
        <f>IF(J52=1,IF(ISNUMBER(Eingaben!$C$16),IF(K52+L52+M52+R52=0,IF(G52=0,1,0),0),0),0)</f>
        <v/>
      </c>
    </row>
    <row r="53">
      <c r="A53" s="22" t="n">
        <v>49</v>
      </c>
      <c r="B53" s="24" t="n"/>
      <c r="C53" s="24" t="n"/>
      <c r="D53" s="25" t="n"/>
      <c r="E53" s="25" t="n"/>
      <c r="F53" s="26" t="n"/>
      <c r="G53" s="27">
        <f>IF(ISNUMBER(Eingaben!$C$16),IF(ISNUMBER(D53),IF(LEN(E53)=0,MAX(0,_xlfn.DAYS(Eingaben!$C$17,MAX(DATE(YEAR(D53),MONTH(D53),DAY(D53)),Eingaben!$C$16))+1),IF(ISNUMBER(E53),IF(_xlfn.DAYS(DATE(YEAR(E53),MONTH(E53),DAY(E53)),DATE(YEAR(D53),MONTH(D53),DAY(D53)))&lt;0,0,MAX(0,MIN(_xlfn.DAYS(Eingaben!$C$17,MAX(DATE(YEAR(D53),MONTH(D53),DAY(D53)),Eingaben!$C$16)),MAX(_xlfn.DAYS(DATE(YEAR(E53),MONTH(E53),DAY(E53)),MAX(DATE(YEAR(D53),MONTH(D53),DAY(D53)),Eingaben!$C$16))-1+Eingaben!$C$19,_xlfn.DAYS(DATE(YEAR(D53),MONTH(D53),DAY(D53)),MAX(DATE(YEAR(D53),MONTH(D53),DAY(D53)),Eingaben!$C$16))))+1)),0)),0),0)</f>
        <v/>
      </c>
      <c r="H53" s="27">
        <f>MAX(0,G53-IF(ISNUMBER(F53),MAX(0,F53),0))</f>
        <v/>
      </c>
      <c r="I53" s="27">
        <f>MID(IF(K53=1,"; Einzug fehlt oder ist kein Datum","")&amp;IF(L53=1,"; Auszug ist kein Datum","")&amp;IF(M53=1,"; Auszug liegt vor Einzug","")&amp;IF(N53=1,"; Bewohner-ID fehlt","")&amp;IF(O53=1,"; Bewohner-ID doppelt","")&amp;IF(P53=1,"; Abwesenheitstage ungültig (ganze Zahl ab 0)","")&amp;IF(Q53=1,"; Abwesenheit größer als Aufenthaltstage","")&amp;IF(R53=1,"; Ein- und Auszug am selben Tag (Zählregel laut Vertrag prüfen)","")&amp;IF(S53=1,"; Kein Aufenthaltstag im Abrechnungsmonat",""),3,400)</f>
        <v/>
      </c>
      <c r="J53" s="22">
        <f>IF(LEN(B53)+LEN(C53)+LEN(D53)+LEN(E53)+LEN(F53)&gt;0,1,0)</f>
        <v/>
      </c>
      <c r="K53" s="22">
        <f>IF(J53=1,IF(ISNUMBER(D53),0,1),0)</f>
        <v/>
      </c>
      <c r="L53" s="22">
        <f>IF(LEN(E53)&gt;0,IF(ISNUMBER(E53),0,1),0)</f>
        <v/>
      </c>
      <c r="M53" s="22">
        <f>IF(ISNUMBER(D53),IF(ISNUMBER(E53),IF(_xlfn.DAYS(DATE(YEAR(E53),MONTH(E53),DAY(E53)),DATE(YEAR(D53),MONTH(D53),DAY(D53)))&lt;0,1,0),0),0)</f>
        <v/>
      </c>
      <c r="N53" s="22">
        <f>IF(J53=1,IF(LEN(B53)&gt;0,0,1),0)</f>
        <v/>
      </c>
      <c r="O53" s="22">
        <f>IF(LEN(B53)&gt;0,IF(SUMPRODUCT(($B$5:$B$504=B53)*1)&gt;1,1,0),0)</f>
        <v/>
      </c>
      <c r="P53" s="22">
        <f>IF(LEN(F53)&gt;0,IF(ISNUMBER(F53),IF(F53&lt;0,1,IF(F53&lt;&gt;INT(F53),1,0)),1),0)</f>
        <v/>
      </c>
      <c r="Q53" s="22">
        <f>IF(ISNUMBER(F53),IF(ISNUMBER(Eingaben!$C$16),IF(F53&gt;G53,1,0),0),0)</f>
        <v/>
      </c>
      <c r="R53" s="22">
        <f>IF(ISNUMBER(D53),IF(ISNUMBER(E53),IF(_xlfn.DAYS(DATE(YEAR(E53),MONTH(E53),DAY(E53)),DATE(YEAR(D53),MONTH(D53),DAY(D53)))=0,1,0),0),0)</f>
        <v/>
      </c>
      <c r="S53" s="22">
        <f>IF(J53=1,IF(ISNUMBER(Eingaben!$C$16),IF(K53+L53+M53+R53=0,IF(G53=0,1,0),0),0),0)</f>
        <v/>
      </c>
    </row>
    <row r="54">
      <c r="A54" s="22" t="n">
        <v>50</v>
      </c>
      <c r="B54" s="24" t="n"/>
      <c r="C54" s="24" t="n"/>
      <c r="D54" s="25" t="n"/>
      <c r="E54" s="25" t="n"/>
      <c r="F54" s="26" t="n"/>
      <c r="G54" s="27">
        <f>IF(ISNUMBER(Eingaben!$C$16),IF(ISNUMBER(D54),IF(LEN(E54)=0,MAX(0,_xlfn.DAYS(Eingaben!$C$17,MAX(DATE(YEAR(D54),MONTH(D54),DAY(D54)),Eingaben!$C$16))+1),IF(ISNUMBER(E54),IF(_xlfn.DAYS(DATE(YEAR(E54),MONTH(E54),DAY(E54)),DATE(YEAR(D54),MONTH(D54),DAY(D54)))&lt;0,0,MAX(0,MIN(_xlfn.DAYS(Eingaben!$C$17,MAX(DATE(YEAR(D54),MONTH(D54),DAY(D54)),Eingaben!$C$16)),MAX(_xlfn.DAYS(DATE(YEAR(E54),MONTH(E54),DAY(E54)),MAX(DATE(YEAR(D54),MONTH(D54),DAY(D54)),Eingaben!$C$16))-1+Eingaben!$C$19,_xlfn.DAYS(DATE(YEAR(D54),MONTH(D54),DAY(D54)),MAX(DATE(YEAR(D54),MONTH(D54),DAY(D54)),Eingaben!$C$16))))+1)),0)),0),0)</f>
        <v/>
      </c>
      <c r="H54" s="27">
        <f>MAX(0,G54-IF(ISNUMBER(F54),MAX(0,F54),0))</f>
        <v/>
      </c>
      <c r="I54" s="27">
        <f>MID(IF(K54=1,"; Einzug fehlt oder ist kein Datum","")&amp;IF(L54=1,"; Auszug ist kein Datum","")&amp;IF(M54=1,"; Auszug liegt vor Einzug","")&amp;IF(N54=1,"; Bewohner-ID fehlt","")&amp;IF(O54=1,"; Bewohner-ID doppelt","")&amp;IF(P54=1,"; Abwesenheitstage ungültig (ganze Zahl ab 0)","")&amp;IF(Q54=1,"; Abwesenheit größer als Aufenthaltstage","")&amp;IF(R54=1,"; Ein- und Auszug am selben Tag (Zählregel laut Vertrag prüfen)","")&amp;IF(S54=1,"; Kein Aufenthaltstag im Abrechnungsmonat",""),3,400)</f>
        <v/>
      </c>
      <c r="J54" s="22">
        <f>IF(LEN(B54)+LEN(C54)+LEN(D54)+LEN(E54)+LEN(F54)&gt;0,1,0)</f>
        <v/>
      </c>
      <c r="K54" s="22">
        <f>IF(J54=1,IF(ISNUMBER(D54),0,1),0)</f>
        <v/>
      </c>
      <c r="L54" s="22">
        <f>IF(LEN(E54)&gt;0,IF(ISNUMBER(E54),0,1),0)</f>
        <v/>
      </c>
      <c r="M54" s="22">
        <f>IF(ISNUMBER(D54),IF(ISNUMBER(E54),IF(_xlfn.DAYS(DATE(YEAR(E54),MONTH(E54),DAY(E54)),DATE(YEAR(D54),MONTH(D54),DAY(D54)))&lt;0,1,0),0),0)</f>
        <v/>
      </c>
      <c r="N54" s="22">
        <f>IF(J54=1,IF(LEN(B54)&gt;0,0,1),0)</f>
        <v/>
      </c>
      <c r="O54" s="22">
        <f>IF(LEN(B54)&gt;0,IF(SUMPRODUCT(($B$5:$B$504=B54)*1)&gt;1,1,0),0)</f>
        <v/>
      </c>
      <c r="P54" s="22">
        <f>IF(LEN(F54)&gt;0,IF(ISNUMBER(F54),IF(F54&lt;0,1,IF(F54&lt;&gt;INT(F54),1,0)),1),0)</f>
        <v/>
      </c>
      <c r="Q54" s="22">
        <f>IF(ISNUMBER(F54),IF(ISNUMBER(Eingaben!$C$16),IF(F54&gt;G54,1,0),0),0)</f>
        <v/>
      </c>
      <c r="R54" s="22">
        <f>IF(ISNUMBER(D54),IF(ISNUMBER(E54),IF(_xlfn.DAYS(DATE(YEAR(E54),MONTH(E54),DAY(E54)),DATE(YEAR(D54),MONTH(D54),DAY(D54)))=0,1,0),0),0)</f>
        <v/>
      </c>
      <c r="S54" s="22">
        <f>IF(J54=1,IF(ISNUMBER(Eingaben!$C$16),IF(K54+L54+M54+R54=0,IF(G54=0,1,0),0),0),0)</f>
        <v/>
      </c>
    </row>
    <row r="55">
      <c r="A55" s="22" t="n">
        <v>51</v>
      </c>
      <c r="B55" s="24" t="n"/>
      <c r="C55" s="24" t="n"/>
      <c r="D55" s="25" t="n"/>
      <c r="E55" s="25" t="n"/>
      <c r="F55" s="26" t="n"/>
      <c r="G55" s="27">
        <f>IF(ISNUMBER(Eingaben!$C$16),IF(ISNUMBER(D55),IF(LEN(E55)=0,MAX(0,_xlfn.DAYS(Eingaben!$C$17,MAX(DATE(YEAR(D55),MONTH(D55),DAY(D55)),Eingaben!$C$16))+1),IF(ISNUMBER(E55),IF(_xlfn.DAYS(DATE(YEAR(E55),MONTH(E55),DAY(E55)),DATE(YEAR(D55),MONTH(D55),DAY(D55)))&lt;0,0,MAX(0,MIN(_xlfn.DAYS(Eingaben!$C$17,MAX(DATE(YEAR(D55),MONTH(D55),DAY(D55)),Eingaben!$C$16)),MAX(_xlfn.DAYS(DATE(YEAR(E55),MONTH(E55),DAY(E55)),MAX(DATE(YEAR(D55),MONTH(D55),DAY(D55)),Eingaben!$C$16))-1+Eingaben!$C$19,_xlfn.DAYS(DATE(YEAR(D55),MONTH(D55),DAY(D55)),MAX(DATE(YEAR(D55),MONTH(D55),DAY(D55)),Eingaben!$C$16))))+1)),0)),0),0)</f>
        <v/>
      </c>
      <c r="H55" s="27">
        <f>MAX(0,G55-IF(ISNUMBER(F55),MAX(0,F55),0))</f>
        <v/>
      </c>
      <c r="I55" s="27">
        <f>MID(IF(K55=1,"; Einzug fehlt oder ist kein Datum","")&amp;IF(L55=1,"; Auszug ist kein Datum","")&amp;IF(M55=1,"; Auszug liegt vor Einzug","")&amp;IF(N55=1,"; Bewohner-ID fehlt","")&amp;IF(O55=1,"; Bewohner-ID doppelt","")&amp;IF(P55=1,"; Abwesenheitstage ungültig (ganze Zahl ab 0)","")&amp;IF(Q55=1,"; Abwesenheit größer als Aufenthaltstage","")&amp;IF(R55=1,"; Ein- und Auszug am selben Tag (Zählregel laut Vertrag prüfen)","")&amp;IF(S55=1,"; Kein Aufenthaltstag im Abrechnungsmonat",""),3,400)</f>
        <v/>
      </c>
      <c r="J55" s="22">
        <f>IF(LEN(B55)+LEN(C55)+LEN(D55)+LEN(E55)+LEN(F55)&gt;0,1,0)</f>
        <v/>
      </c>
      <c r="K55" s="22">
        <f>IF(J55=1,IF(ISNUMBER(D55),0,1),0)</f>
        <v/>
      </c>
      <c r="L55" s="22">
        <f>IF(LEN(E55)&gt;0,IF(ISNUMBER(E55),0,1),0)</f>
        <v/>
      </c>
      <c r="M55" s="22">
        <f>IF(ISNUMBER(D55),IF(ISNUMBER(E55),IF(_xlfn.DAYS(DATE(YEAR(E55),MONTH(E55),DAY(E55)),DATE(YEAR(D55),MONTH(D55),DAY(D55)))&lt;0,1,0),0),0)</f>
        <v/>
      </c>
      <c r="N55" s="22">
        <f>IF(J55=1,IF(LEN(B55)&gt;0,0,1),0)</f>
        <v/>
      </c>
      <c r="O55" s="22">
        <f>IF(LEN(B55)&gt;0,IF(SUMPRODUCT(($B$5:$B$504=B55)*1)&gt;1,1,0),0)</f>
        <v/>
      </c>
      <c r="P55" s="22">
        <f>IF(LEN(F55)&gt;0,IF(ISNUMBER(F55),IF(F55&lt;0,1,IF(F55&lt;&gt;INT(F55),1,0)),1),0)</f>
        <v/>
      </c>
      <c r="Q55" s="22">
        <f>IF(ISNUMBER(F55),IF(ISNUMBER(Eingaben!$C$16),IF(F55&gt;G55,1,0),0),0)</f>
        <v/>
      </c>
      <c r="R55" s="22">
        <f>IF(ISNUMBER(D55),IF(ISNUMBER(E55),IF(_xlfn.DAYS(DATE(YEAR(E55),MONTH(E55),DAY(E55)),DATE(YEAR(D55),MONTH(D55),DAY(D55)))=0,1,0),0),0)</f>
        <v/>
      </c>
      <c r="S55" s="22">
        <f>IF(J55=1,IF(ISNUMBER(Eingaben!$C$16),IF(K55+L55+M55+R55=0,IF(G55=0,1,0),0),0),0)</f>
        <v/>
      </c>
    </row>
    <row r="56">
      <c r="A56" s="22" t="n">
        <v>52</v>
      </c>
      <c r="B56" s="24" t="n"/>
      <c r="C56" s="24" t="n"/>
      <c r="D56" s="25" t="n"/>
      <c r="E56" s="25" t="n"/>
      <c r="F56" s="26" t="n"/>
      <c r="G56" s="27">
        <f>IF(ISNUMBER(Eingaben!$C$16),IF(ISNUMBER(D56),IF(LEN(E56)=0,MAX(0,_xlfn.DAYS(Eingaben!$C$17,MAX(DATE(YEAR(D56),MONTH(D56),DAY(D56)),Eingaben!$C$16))+1),IF(ISNUMBER(E56),IF(_xlfn.DAYS(DATE(YEAR(E56),MONTH(E56),DAY(E56)),DATE(YEAR(D56),MONTH(D56),DAY(D56)))&lt;0,0,MAX(0,MIN(_xlfn.DAYS(Eingaben!$C$17,MAX(DATE(YEAR(D56),MONTH(D56),DAY(D56)),Eingaben!$C$16)),MAX(_xlfn.DAYS(DATE(YEAR(E56),MONTH(E56),DAY(E56)),MAX(DATE(YEAR(D56),MONTH(D56),DAY(D56)),Eingaben!$C$16))-1+Eingaben!$C$19,_xlfn.DAYS(DATE(YEAR(D56),MONTH(D56),DAY(D56)),MAX(DATE(YEAR(D56),MONTH(D56),DAY(D56)),Eingaben!$C$16))))+1)),0)),0),0)</f>
        <v/>
      </c>
      <c r="H56" s="27">
        <f>MAX(0,G56-IF(ISNUMBER(F56),MAX(0,F56),0))</f>
        <v/>
      </c>
      <c r="I56" s="27">
        <f>MID(IF(K56=1,"; Einzug fehlt oder ist kein Datum","")&amp;IF(L56=1,"; Auszug ist kein Datum","")&amp;IF(M56=1,"; Auszug liegt vor Einzug","")&amp;IF(N56=1,"; Bewohner-ID fehlt","")&amp;IF(O56=1,"; Bewohner-ID doppelt","")&amp;IF(P56=1,"; Abwesenheitstage ungültig (ganze Zahl ab 0)","")&amp;IF(Q56=1,"; Abwesenheit größer als Aufenthaltstage","")&amp;IF(R56=1,"; Ein- und Auszug am selben Tag (Zählregel laut Vertrag prüfen)","")&amp;IF(S56=1,"; Kein Aufenthaltstag im Abrechnungsmonat",""),3,400)</f>
        <v/>
      </c>
      <c r="J56" s="22">
        <f>IF(LEN(B56)+LEN(C56)+LEN(D56)+LEN(E56)+LEN(F56)&gt;0,1,0)</f>
        <v/>
      </c>
      <c r="K56" s="22">
        <f>IF(J56=1,IF(ISNUMBER(D56),0,1),0)</f>
        <v/>
      </c>
      <c r="L56" s="22">
        <f>IF(LEN(E56)&gt;0,IF(ISNUMBER(E56),0,1),0)</f>
        <v/>
      </c>
      <c r="M56" s="22">
        <f>IF(ISNUMBER(D56),IF(ISNUMBER(E56),IF(_xlfn.DAYS(DATE(YEAR(E56),MONTH(E56),DAY(E56)),DATE(YEAR(D56),MONTH(D56),DAY(D56)))&lt;0,1,0),0),0)</f>
        <v/>
      </c>
      <c r="N56" s="22">
        <f>IF(J56=1,IF(LEN(B56)&gt;0,0,1),0)</f>
        <v/>
      </c>
      <c r="O56" s="22">
        <f>IF(LEN(B56)&gt;0,IF(SUMPRODUCT(($B$5:$B$504=B56)*1)&gt;1,1,0),0)</f>
        <v/>
      </c>
      <c r="P56" s="22">
        <f>IF(LEN(F56)&gt;0,IF(ISNUMBER(F56),IF(F56&lt;0,1,IF(F56&lt;&gt;INT(F56),1,0)),1),0)</f>
        <v/>
      </c>
      <c r="Q56" s="22">
        <f>IF(ISNUMBER(F56),IF(ISNUMBER(Eingaben!$C$16),IF(F56&gt;G56,1,0),0),0)</f>
        <v/>
      </c>
      <c r="R56" s="22">
        <f>IF(ISNUMBER(D56),IF(ISNUMBER(E56),IF(_xlfn.DAYS(DATE(YEAR(E56),MONTH(E56),DAY(E56)),DATE(YEAR(D56),MONTH(D56),DAY(D56)))=0,1,0),0),0)</f>
        <v/>
      </c>
      <c r="S56" s="22">
        <f>IF(J56=1,IF(ISNUMBER(Eingaben!$C$16),IF(K56+L56+M56+R56=0,IF(G56=0,1,0),0),0),0)</f>
        <v/>
      </c>
    </row>
    <row r="57">
      <c r="A57" s="22" t="n">
        <v>53</v>
      </c>
      <c r="B57" s="24" t="n"/>
      <c r="C57" s="24" t="n"/>
      <c r="D57" s="25" t="n"/>
      <c r="E57" s="25" t="n"/>
      <c r="F57" s="26" t="n"/>
      <c r="G57" s="27">
        <f>IF(ISNUMBER(Eingaben!$C$16),IF(ISNUMBER(D57),IF(LEN(E57)=0,MAX(0,_xlfn.DAYS(Eingaben!$C$17,MAX(DATE(YEAR(D57),MONTH(D57),DAY(D57)),Eingaben!$C$16))+1),IF(ISNUMBER(E57),IF(_xlfn.DAYS(DATE(YEAR(E57),MONTH(E57),DAY(E57)),DATE(YEAR(D57),MONTH(D57),DAY(D57)))&lt;0,0,MAX(0,MIN(_xlfn.DAYS(Eingaben!$C$17,MAX(DATE(YEAR(D57),MONTH(D57),DAY(D57)),Eingaben!$C$16)),MAX(_xlfn.DAYS(DATE(YEAR(E57),MONTH(E57),DAY(E57)),MAX(DATE(YEAR(D57),MONTH(D57),DAY(D57)),Eingaben!$C$16))-1+Eingaben!$C$19,_xlfn.DAYS(DATE(YEAR(D57),MONTH(D57),DAY(D57)),MAX(DATE(YEAR(D57),MONTH(D57),DAY(D57)),Eingaben!$C$16))))+1)),0)),0),0)</f>
        <v/>
      </c>
      <c r="H57" s="27">
        <f>MAX(0,G57-IF(ISNUMBER(F57),MAX(0,F57),0))</f>
        <v/>
      </c>
      <c r="I57" s="27">
        <f>MID(IF(K57=1,"; Einzug fehlt oder ist kein Datum","")&amp;IF(L57=1,"; Auszug ist kein Datum","")&amp;IF(M57=1,"; Auszug liegt vor Einzug","")&amp;IF(N57=1,"; Bewohner-ID fehlt","")&amp;IF(O57=1,"; Bewohner-ID doppelt","")&amp;IF(P57=1,"; Abwesenheitstage ungültig (ganze Zahl ab 0)","")&amp;IF(Q57=1,"; Abwesenheit größer als Aufenthaltstage","")&amp;IF(R57=1,"; Ein- und Auszug am selben Tag (Zählregel laut Vertrag prüfen)","")&amp;IF(S57=1,"; Kein Aufenthaltstag im Abrechnungsmonat",""),3,400)</f>
        <v/>
      </c>
      <c r="J57" s="22">
        <f>IF(LEN(B57)+LEN(C57)+LEN(D57)+LEN(E57)+LEN(F57)&gt;0,1,0)</f>
        <v/>
      </c>
      <c r="K57" s="22">
        <f>IF(J57=1,IF(ISNUMBER(D57),0,1),0)</f>
        <v/>
      </c>
      <c r="L57" s="22">
        <f>IF(LEN(E57)&gt;0,IF(ISNUMBER(E57),0,1),0)</f>
        <v/>
      </c>
      <c r="M57" s="22">
        <f>IF(ISNUMBER(D57),IF(ISNUMBER(E57),IF(_xlfn.DAYS(DATE(YEAR(E57),MONTH(E57),DAY(E57)),DATE(YEAR(D57),MONTH(D57),DAY(D57)))&lt;0,1,0),0),0)</f>
        <v/>
      </c>
      <c r="N57" s="22">
        <f>IF(J57=1,IF(LEN(B57)&gt;0,0,1),0)</f>
        <v/>
      </c>
      <c r="O57" s="22">
        <f>IF(LEN(B57)&gt;0,IF(SUMPRODUCT(($B$5:$B$504=B57)*1)&gt;1,1,0),0)</f>
        <v/>
      </c>
      <c r="P57" s="22">
        <f>IF(LEN(F57)&gt;0,IF(ISNUMBER(F57),IF(F57&lt;0,1,IF(F57&lt;&gt;INT(F57),1,0)),1),0)</f>
        <v/>
      </c>
      <c r="Q57" s="22">
        <f>IF(ISNUMBER(F57),IF(ISNUMBER(Eingaben!$C$16),IF(F57&gt;G57,1,0),0),0)</f>
        <v/>
      </c>
      <c r="R57" s="22">
        <f>IF(ISNUMBER(D57),IF(ISNUMBER(E57),IF(_xlfn.DAYS(DATE(YEAR(E57),MONTH(E57),DAY(E57)),DATE(YEAR(D57),MONTH(D57),DAY(D57)))=0,1,0),0),0)</f>
        <v/>
      </c>
      <c r="S57" s="22">
        <f>IF(J57=1,IF(ISNUMBER(Eingaben!$C$16),IF(K57+L57+M57+R57=0,IF(G57=0,1,0),0),0),0)</f>
        <v/>
      </c>
    </row>
    <row r="58">
      <c r="A58" s="22" t="n">
        <v>54</v>
      </c>
      <c r="B58" s="24" t="n"/>
      <c r="C58" s="24" t="n"/>
      <c r="D58" s="25" t="n"/>
      <c r="E58" s="25" t="n"/>
      <c r="F58" s="26" t="n"/>
      <c r="G58" s="27">
        <f>IF(ISNUMBER(Eingaben!$C$16),IF(ISNUMBER(D58),IF(LEN(E58)=0,MAX(0,_xlfn.DAYS(Eingaben!$C$17,MAX(DATE(YEAR(D58),MONTH(D58),DAY(D58)),Eingaben!$C$16))+1),IF(ISNUMBER(E58),IF(_xlfn.DAYS(DATE(YEAR(E58),MONTH(E58),DAY(E58)),DATE(YEAR(D58),MONTH(D58),DAY(D58)))&lt;0,0,MAX(0,MIN(_xlfn.DAYS(Eingaben!$C$17,MAX(DATE(YEAR(D58),MONTH(D58),DAY(D58)),Eingaben!$C$16)),MAX(_xlfn.DAYS(DATE(YEAR(E58),MONTH(E58),DAY(E58)),MAX(DATE(YEAR(D58),MONTH(D58),DAY(D58)),Eingaben!$C$16))-1+Eingaben!$C$19,_xlfn.DAYS(DATE(YEAR(D58),MONTH(D58),DAY(D58)),MAX(DATE(YEAR(D58),MONTH(D58),DAY(D58)),Eingaben!$C$16))))+1)),0)),0),0)</f>
        <v/>
      </c>
      <c r="H58" s="27">
        <f>MAX(0,G58-IF(ISNUMBER(F58),MAX(0,F58),0))</f>
        <v/>
      </c>
      <c r="I58" s="27">
        <f>MID(IF(K58=1,"; Einzug fehlt oder ist kein Datum","")&amp;IF(L58=1,"; Auszug ist kein Datum","")&amp;IF(M58=1,"; Auszug liegt vor Einzug","")&amp;IF(N58=1,"; Bewohner-ID fehlt","")&amp;IF(O58=1,"; Bewohner-ID doppelt","")&amp;IF(P58=1,"; Abwesenheitstage ungültig (ganze Zahl ab 0)","")&amp;IF(Q58=1,"; Abwesenheit größer als Aufenthaltstage","")&amp;IF(R58=1,"; Ein- und Auszug am selben Tag (Zählregel laut Vertrag prüfen)","")&amp;IF(S58=1,"; Kein Aufenthaltstag im Abrechnungsmonat",""),3,400)</f>
        <v/>
      </c>
      <c r="J58" s="22">
        <f>IF(LEN(B58)+LEN(C58)+LEN(D58)+LEN(E58)+LEN(F58)&gt;0,1,0)</f>
        <v/>
      </c>
      <c r="K58" s="22">
        <f>IF(J58=1,IF(ISNUMBER(D58),0,1),0)</f>
        <v/>
      </c>
      <c r="L58" s="22">
        <f>IF(LEN(E58)&gt;0,IF(ISNUMBER(E58),0,1),0)</f>
        <v/>
      </c>
      <c r="M58" s="22">
        <f>IF(ISNUMBER(D58),IF(ISNUMBER(E58),IF(_xlfn.DAYS(DATE(YEAR(E58),MONTH(E58),DAY(E58)),DATE(YEAR(D58),MONTH(D58),DAY(D58)))&lt;0,1,0),0),0)</f>
        <v/>
      </c>
      <c r="N58" s="22">
        <f>IF(J58=1,IF(LEN(B58)&gt;0,0,1),0)</f>
        <v/>
      </c>
      <c r="O58" s="22">
        <f>IF(LEN(B58)&gt;0,IF(SUMPRODUCT(($B$5:$B$504=B58)*1)&gt;1,1,0),0)</f>
        <v/>
      </c>
      <c r="P58" s="22">
        <f>IF(LEN(F58)&gt;0,IF(ISNUMBER(F58),IF(F58&lt;0,1,IF(F58&lt;&gt;INT(F58),1,0)),1),0)</f>
        <v/>
      </c>
      <c r="Q58" s="22">
        <f>IF(ISNUMBER(F58),IF(ISNUMBER(Eingaben!$C$16),IF(F58&gt;G58,1,0),0),0)</f>
        <v/>
      </c>
      <c r="R58" s="22">
        <f>IF(ISNUMBER(D58),IF(ISNUMBER(E58),IF(_xlfn.DAYS(DATE(YEAR(E58),MONTH(E58),DAY(E58)),DATE(YEAR(D58),MONTH(D58),DAY(D58)))=0,1,0),0),0)</f>
        <v/>
      </c>
      <c r="S58" s="22">
        <f>IF(J58=1,IF(ISNUMBER(Eingaben!$C$16),IF(K58+L58+M58+R58=0,IF(G58=0,1,0),0),0),0)</f>
        <v/>
      </c>
    </row>
    <row r="59">
      <c r="A59" s="22" t="n">
        <v>55</v>
      </c>
      <c r="B59" s="24" t="n"/>
      <c r="C59" s="24" t="n"/>
      <c r="D59" s="25" t="n"/>
      <c r="E59" s="25" t="n"/>
      <c r="F59" s="26" t="n"/>
      <c r="G59" s="27">
        <f>IF(ISNUMBER(Eingaben!$C$16),IF(ISNUMBER(D59),IF(LEN(E59)=0,MAX(0,_xlfn.DAYS(Eingaben!$C$17,MAX(DATE(YEAR(D59),MONTH(D59),DAY(D59)),Eingaben!$C$16))+1),IF(ISNUMBER(E59),IF(_xlfn.DAYS(DATE(YEAR(E59),MONTH(E59),DAY(E59)),DATE(YEAR(D59),MONTH(D59),DAY(D59)))&lt;0,0,MAX(0,MIN(_xlfn.DAYS(Eingaben!$C$17,MAX(DATE(YEAR(D59),MONTH(D59),DAY(D59)),Eingaben!$C$16)),MAX(_xlfn.DAYS(DATE(YEAR(E59),MONTH(E59),DAY(E59)),MAX(DATE(YEAR(D59),MONTH(D59),DAY(D59)),Eingaben!$C$16))-1+Eingaben!$C$19,_xlfn.DAYS(DATE(YEAR(D59),MONTH(D59),DAY(D59)),MAX(DATE(YEAR(D59),MONTH(D59),DAY(D59)),Eingaben!$C$16))))+1)),0)),0),0)</f>
        <v/>
      </c>
      <c r="H59" s="27">
        <f>MAX(0,G59-IF(ISNUMBER(F59),MAX(0,F59),0))</f>
        <v/>
      </c>
      <c r="I59" s="27">
        <f>MID(IF(K59=1,"; Einzug fehlt oder ist kein Datum","")&amp;IF(L59=1,"; Auszug ist kein Datum","")&amp;IF(M59=1,"; Auszug liegt vor Einzug","")&amp;IF(N59=1,"; Bewohner-ID fehlt","")&amp;IF(O59=1,"; Bewohner-ID doppelt","")&amp;IF(P59=1,"; Abwesenheitstage ungültig (ganze Zahl ab 0)","")&amp;IF(Q59=1,"; Abwesenheit größer als Aufenthaltstage","")&amp;IF(R59=1,"; Ein- und Auszug am selben Tag (Zählregel laut Vertrag prüfen)","")&amp;IF(S59=1,"; Kein Aufenthaltstag im Abrechnungsmonat",""),3,400)</f>
        <v/>
      </c>
      <c r="J59" s="22">
        <f>IF(LEN(B59)+LEN(C59)+LEN(D59)+LEN(E59)+LEN(F59)&gt;0,1,0)</f>
        <v/>
      </c>
      <c r="K59" s="22">
        <f>IF(J59=1,IF(ISNUMBER(D59),0,1),0)</f>
        <v/>
      </c>
      <c r="L59" s="22">
        <f>IF(LEN(E59)&gt;0,IF(ISNUMBER(E59),0,1),0)</f>
        <v/>
      </c>
      <c r="M59" s="22">
        <f>IF(ISNUMBER(D59),IF(ISNUMBER(E59),IF(_xlfn.DAYS(DATE(YEAR(E59),MONTH(E59),DAY(E59)),DATE(YEAR(D59),MONTH(D59),DAY(D59)))&lt;0,1,0),0),0)</f>
        <v/>
      </c>
      <c r="N59" s="22">
        <f>IF(J59=1,IF(LEN(B59)&gt;0,0,1),0)</f>
        <v/>
      </c>
      <c r="O59" s="22">
        <f>IF(LEN(B59)&gt;0,IF(SUMPRODUCT(($B$5:$B$504=B59)*1)&gt;1,1,0),0)</f>
        <v/>
      </c>
      <c r="P59" s="22">
        <f>IF(LEN(F59)&gt;0,IF(ISNUMBER(F59),IF(F59&lt;0,1,IF(F59&lt;&gt;INT(F59),1,0)),1),0)</f>
        <v/>
      </c>
      <c r="Q59" s="22">
        <f>IF(ISNUMBER(F59),IF(ISNUMBER(Eingaben!$C$16),IF(F59&gt;G59,1,0),0),0)</f>
        <v/>
      </c>
      <c r="R59" s="22">
        <f>IF(ISNUMBER(D59),IF(ISNUMBER(E59),IF(_xlfn.DAYS(DATE(YEAR(E59),MONTH(E59),DAY(E59)),DATE(YEAR(D59),MONTH(D59),DAY(D59)))=0,1,0),0),0)</f>
        <v/>
      </c>
      <c r="S59" s="22">
        <f>IF(J59=1,IF(ISNUMBER(Eingaben!$C$16),IF(K59+L59+M59+R59=0,IF(G59=0,1,0),0),0),0)</f>
        <v/>
      </c>
    </row>
    <row r="60">
      <c r="A60" s="22" t="n">
        <v>56</v>
      </c>
      <c r="B60" s="24" t="n"/>
      <c r="C60" s="24" t="n"/>
      <c r="D60" s="25" t="n"/>
      <c r="E60" s="25" t="n"/>
      <c r="F60" s="26" t="n"/>
      <c r="G60" s="27">
        <f>IF(ISNUMBER(Eingaben!$C$16),IF(ISNUMBER(D60),IF(LEN(E60)=0,MAX(0,_xlfn.DAYS(Eingaben!$C$17,MAX(DATE(YEAR(D60),MONTH(D60),DAY(D60)),Eingaben!$C$16))+1),IF(ISNUMBER(E60),IF(_xlfn.DAYS(DATE(YEAR(E60),MONTH(E60),DAY(E60)),DATE(YEAR(D60),MONTH(D60),DAY(D60)))&lt;0,0,MAX(0,MIN(_xlfn.DAYS(Eingaben!$C$17,MAX(DATE(YEAR(D60),MONTH(D60),DAY(D60)),Eingaben!$C$16)),MAX(_xlfn.DAYS(DATE(YEAR(E60),MONTH(E60),DAY(E60)),MAX(DATE(YEAR(D60),MONTH(D60),DAY(D60)),Eingaben!$C$16))-1+Eingaben!$C$19,_xlfn.DAYS(DATE(YEAR(D60),MONTH(D60),DAY(D60)),MAX(DATE(YEAR(D60),MONTH(D60),DAY(D60)),Eingaben!$C$16))))+1)),0)),0),0)</f>
        <v/>
      </c>
      <c r="H60" s="27">
        <f>MAX(0,G60-IF(ISNUMBER(F60),MAX(0,F60),0))</f>
        <v/>
      </c>
      <c r="I60" s="27">
        <f>MID(IF(K60=1,"; Einzug fehlt oder ist kein Datum","")&amp;IF(L60=1,"; Auszug ist kein Datum","")&amp;IF(M60=1,"; Auszug liegt vor Einzug","")&amp;IF(N60=1,"; Bewohner-ID fehlt","")&amp;IF(O60=1,"; Bewohner-ID doppelt","")&amp;IF(P60=1,"; Abwesenheitstage ungültig (ganze Zahl ab 0)","")&amp;IF(Q60=1,"; Abwesenheit größer als Aufenthaltstage","")&amp;IF(R60=1,"; Ein- und Auszug am selben Tag (Zählregel laut Vertrag prüfen)","")&amp;IF(S60=1,"; Kein Aufenthaltstag im Abrechnungsmonat",""),3,400)</f>
        <v/>
      </c>
      <c r="J60" s="22">
        <f>IF(LEN(B60)+LEN(C60)+LEN(D60)+LEN(E60)+LEN(F60)&gt;0,1,0)</f>
        <v/>
      </c>
      <c r="K60" s="22">
        <f>IF(J60=1,IF(ISNUMBER(D60),0,1),0)</f>
        <v/>
      </c>
      <c r="L60" s="22">
        <f>IF(LEN(E60)&gt;0,IF(ISNUMBER(E60),0,1),0)</f>
        <v/>
      </c>
      <c r="M60" s="22">
        <f>IF(ISNUMBER(D60),IF(ISNUMBER(E60),IF(_xlfn.DAYS(DATE(YEAR(E60),MONTH(E60),DAY(E60)),DATE(YEAR(D60),MONTH(D60),DAY(D60)))&lt;0,1,0),0),0)</f>
        <v/>
      </c>
      <c r="N60" s="22">
        <f>IF(J60=1,IF(LEN(B60)&gt;0,0,1),0)</f>
        <v/>
      </c>
      <c r="O60" s="22">
        <f>IF(LEN(B60)&gt;0,IF(SUMPRODUCT(($B$5:$B$504=B60)*1)&gt;1,1,0),0)</f>
        <v/>
      </c>
      <c r="P60" s="22">
        <f>IF(LEN(F60)&gt;0,IF(ISNUMBER(F60),IF(F60&lt;0,1,IF(F60&lt;&gt;INT(F60),1,0)),1),0)</f>
        <v/>
      </c>
      <c r="Q60" s="22">
        <f>IF(ISNUMBER(F60),IF(ISNUMBER(Eingaben!$C$16),IF(F60&gt;G60,1,0),0),0)</f>
        <v/>
      </c>
      <c r="R60" s="22">
        <f>IF(ISNUMBER(D60),IF(ISNUMBER(E60),IF(_xlfn.DAYS(DATE(YEAR(E60),MONTH(E60),DAY(E60)),DATE(YEAR(D60),MONTH(D60),DAY(D60)))=0,1,0),0),0)</f>
        <v/>
      </c>
      <c r="S60" s="22">
        <f>IF(J60=1,IF(ISNUMBER(Eingaben!$C$16),IF(K60+L60+M60+R60=0,IF(G60=0,1,0),0),0),0)</f>
        <v/>
      </c>
    </row>
    <row r="61">
      <c r="A61" s="22" t="n">
        <v>57</v>
      </c>
      <c r="B61" s="24" t="n"/>
      <c r="C61" s="24" t="n"/>
      <c r="D61" s="25" t="n"/>
      <c r="E61" s="25" t="n"/>
      <c r="F61" s="26" t="n"/>
      <c r="G61" s="27">
        <f>IF(ISNUMBER(Eingaben!$C$16),IF(ISNUMBER(D61),IF(LEN(E61)=0,MAX(0,_xlfn.DAYS(Eingaben!$C$17,MAX(DATE(YEAR(D61),MONTH(D61),DAY(D61)),Eingaben!$C$16))+1),IF(ISNUMBER(E61),IF(_xlfn.DAYS(DATE(YEAR(E61),MONTH(E61),DAY(E61)),DATE(YEAR(D61),MONTH(D61),DAY(D61)))&lt;0,0,MAX(0,MIN(_xlfn.DAYS(Eingaben!$C$17,MAX(DATE(YEAR(D61),MONTH(D61),DAY(D61)),Eingaben!$C$16)),MAX(_xlfn.DAYS(DATE(YEAR(E61),MONTH(E61),DAY(E61)),MAX(DATE(YEAR(D61),MONTH(D61),DAY(D61)),Eingaben!$C$16))-1+Eingaben!$C$19,_xlfn.DAYS(DATE(YEAR(D61),MONTH(D61),DAY(D61)),MAX(DATE(YEAR(D61),MONTH(D61),DAY(D61)),Eingaben!$C$16))))+1)),0)),0),0)</f>
        <v/>
      </c>
      <c r="H61" s="27">
        <f>MAX(0,G61-IF(ISNUMBER(F61),MAX(0,F61),0))</f>
        <v/>
      </c>
      <c r="I61" s="27">
        <f>MID(IF(K61=1,"; Einzug fehlt oder ist kein Datum","")&amp;IF(L61=1,"; Auszug ist kein Datum","")&amp;IF(M61=1,"; Auszug liegt vor Einzug","")&amp;IF(N61=1,"; Bewohner-ID fehlt","")&amp;IF(O61=1,"; Bewohner-ID doppelt","")&amp;IF(P61=1,"; Abwesenheitstage ungültig (ganze Zahl ab 0)","")&amp;IF(Q61=1,"; Abwesenheit größer als Aufenthaltstage","")&amp;IF(R61=1,"; Ein- und Auszug am selben Tag (Zählregel laut Vertrag prüfen)","")&amp;IF(S61=1,"; Kein Aufenthaltstag im Abrechnungsmonat",""),3,400)</f>
        <v/>
      </c>
      <c r="J61" s="22">
        <f>IF(LEN(B61)+LEN(C61)+LEN(D61)+LEN(E61)+LEN(F61)&gt;0,1,0)</f>
        <v/>
      </c>
      <c r="K61" s="22">
        <f>IF(J61=1,IF(ISNUMBER(D61),0,1),0)</f>
        <v/>
      </c>
      <c r="L61" s="22">
        <f>IF(LEN(E61)&gt;0,IF(ISNUMBER(E61),0,1),0)</f>
        <v/>
      </c>
      <c r="M61" s="22">
        <f>IF(ISNUMBER(D61),IF(ISNUMBER(E61),IF(_xlfn.DAYS(DATE(YEAR(E61),MONTH(E61),DAY(E61)),DATE(YEAR(D61),MONTH(D61),DAY(D61)))&lt;0,1,0),0),0)</f>
        <v/>
      </c>
      <c r="N61" s="22">
        <f>IF(J61=1,IF(LEN(B61)&gt;0,0,1),0)</f>
        <v/>
      </c>
      <c r="O61" s="22">
        <f>IF(LEN(B61)&gt;0,IF(SUMPRODUCT(($B$5:$B$504=B61)*1)&gt;1,1,0),0)</f>
        <v/>
      </c>
      <c r="P61" s="22">
        <f>IF(LEN(F61)&gt;0,IF(ISNUMBER(F61),IF(F61&lt;0,1,IF(F61&lt;&gt;INT(F61),1,0)),1),0)</f>
        <v/>
      </c>
      <c r="Q61" s="22">
        <f>IF(ISNUMBER(F61),IF(ISNUMBER(Eingaben!$C$16),IF(F61&gt;G61,1,0),0),0)</f>
        <v/>
      </c>
      <c r="R61" s="22">
        <f>IF(ISNUMBER(D61),IF(ISNUMBER(E61),IF(_xlfn.DAYS(DATE(YEAR(E61),MONTH(E61),DAY(E61)),DATE(YEAR(D61),MONTH(D61),DAY(D61)))=0,1,0),0),0)</f>
        <v/>
      </c>
      <c r="S61" s="22">
        <f>IF(J61=1,IF(ISNUMBER(Eingaben!$C$16),IF(K61+L61+M61+R61=0,IF(G61=0,1,0),0),0),0)</f>
        <v/>
      </c>
    </row>
    <row r="62">
      <c r="A62" s="22" t="n">
        <v>58</v>
      </c>
      <c r="B62" s="24" t="n"/>
      <c r="C62" s="24" t="n"/>
      <c r="D62" s="25" t="n"/>
      <c r="E62" s="25" t="n"/>
      <c r="F62" s="26" t="n"/>
      <c r="G62" s="27">
        <f>IF(ISNUMBER(Eingaben!$C$16),IF(ISNUMBER(D62),IF(LEN(E62)=0,MAX(0,_xlfn.DAYS(Eingaben!$C$17,MAX(DATE(YEAR(D62),MONTH(D62),DAY(D62)),Eingaben!$C$16))+1),IF(ISNUMBER(E62),IF(_xlfn.DAYS(DATE(YEAR(E62),MONTH(E62),DAY(E62)),DATE(YEAR(D62),MONTH(D62),DAY(D62)))&lt;0,0,MAX(0,MIN(_xlfn.DAYS(Eingaben!$C$17,MAX(DATE(YEAR(D62),MONTH(D62),DAY(D62)),Eingaben!$C$16)),MAX(_xlfn.DAYS(DATE(YEAR(E62),MONTH(E62),DAY(E62)),MAX(DATE(YEAR(D62),MONTH(D62),DAY(D62)),Eingaben!$C$16))-1+Eingaben!$C$19,_xlfn.DAYS(DATE(YEAR(D62),MONTH(D62),DAY(D62)),MAX(DATE(YEAR(D62),MONTH(D62),DAY(D62)),Eingaben!$C$16))))+1)),0)),0),0)</f>
        <v/>
      </c>
      <c r="H62" s="27">
        <f>MAX(0,G62-IF(ISNUMBER(F62),MAX(0,F62),0))</f>
        <v/>
      </c>
      <c r="I62" s="27">
        <f>MID(IF(K62=1,"; Einzug fehlt oder ist kein Datum","")&amp;IF(L62=1,"; Auszug ist kein Datum","")&amp;IF(M62=1,"; Auszug liegt vor Einzug","")&amp;IF(N62=1,"; Bewohner-ID fehlt","")&amp;IF(O62=1,"; Bewohner-ID doppelt","")&amp;IF(P62=1,"; Abwesenheitstage ungültig (ganze Zahl ab 0)","")&amp;IF(Q62=1,"; Abwesenheit größer als Aufenthaltstage","")&amp;IF(R62=1,"; Ein- und Auszug am selben Tag (Zählregel laut Vertrag prüfen)","")&amp;IF(S62=1,"; Kein Aufenthaltstag im Abrechnungsmonat",""),3,400)</f>
        <v/>
      </c>
      <c r="J62" s="22">
        <f>IF(LEN(B62)+LEN(C62)+LEN(D62)+LEN(E62)+LEN(F62)&gt;0,1,0)</f>
        <v/>
      </c>
      <c r="K62" s="22">
        <f>IF(J62=1,IF(ISNUMBER(D62),0,1),0)</f>
        <v/>
      </c>
      <c r="L62" s="22">
        <f>IF(LEN(E62)&gt;0,IF(ISNUMBER(E62),0,1),0)</f>
        <v/>
      </c>
      <c r="M62" s="22">
        <f>IF(ISNUMBER(D62),IF(ISNUMBER(E62),IF(_xlfn.DAYS(DATE(YEAR(E62),MONTH(E62),DAY(E62)),DATE(YEAR(D62),MONTH(D62),DAY(D62)))&lt;0,1,0),0),0)</f>
        <v/>
      </c>
      <c r="N62" s="22">
        <f>IF(J62=1,IF(LEN(B62)&gt;0,0,1),0)</f>
        <v/>
      </c>
      <c r="O62" s="22">
        <f>IF(LEN(B62)&gt;0,IF(SUMPRODUCT(($B$5:$B$504=B62)*1)&gt;1,1,0),0)</f>
        <v/>
      </c>
      <c r="P62" s="22">
        <f>IF(LEN(F62)&gt;0,IF(ISNUMBER(F62),IF(F62&lt;0,1,IF(F62&lt;&gt;INT(F62),1,0)),1),0)</f>
        <v/>
      </c>
      <c r="Q62" s="22">
        <f>IF(ISNUMBER(F62),IF(ISNUMBER(Eingaben!$C$16),IF(F62&gt;G62,1,0),0),0)</f>
        <v/>
      </c>
      <c r="R62" s="22">
        <f>IF(ISNUMBER(D62),IF(ISNUMBER(E62),IF(_xlfn.DAYS(DATE(YEAR(E62),MONTH(E62),DAY(E62)),DATE(YEAR(D62),MONTH(D62),DAY(D62)))=0,1,0),0),0)</f>
        <v/>
      </c>
      <c r="S62" s="22">
        <f>IF(J62=1,IF(ISNUMBER(Eingaben!$C$16),IF(K62+L62+M62+R62=0,IF(G62=0,1,0),0),0),0)</f>
        <v/>
      </c>
    </row>
    <row r="63">
      <c r="A63" s="22" t="n">
        <v>59</v>
      </c>
      <c r="B63" s="24" t="n"/>
      <c r="C63" s="24" t="n"/>
      <c r="D63" s="25" t="n"/>
      <c r="E63" s="25" t="n"/>
      <c r="F63" s="26" t="n"/>
      <c r="G63" s="27">
        <f>IF(ISNUMBER(Eingaben!$C$16),IF(ISNUMBER(D63),IF(LEN(E63)=0,MAX(0,_xlfn.DAYS(Eingaben!$C$17,MAX(DATE(YEAR(D63),MONTH(D63),DAY(D63)),Eingaben!$C$16))+1),IF(ISNUMBER(E63),IF(_xlfn.DAYS(DATE(YEAR(E63),MONTH(E63),DAY(E63)),DATE(YEAR(D63),MONTH(D63),DAY(D63)))&lt;0,0,MAX(0,MIN(_xlfn.DAYS(Eingaben!$C$17,MAX(DATE(YEAR(D63),MONTH(D63),DAY(D63)),Eingaben!$C$16)),MAX(_xlfn.DAYS(DATE(YEAR(E63),MONTH(E63),DAY(E63)),MAX(DATE(YEAR(D63),MONTH(D63),DAY(D63)),Eingaben!$C$16))-1+Eingaben!$C$19,_xlfn.DAYS(DATE(YEAR(D63),MONTH(D63),DAY(D63)),MAX(DATE(YEAR(D63),MONTH(D63),DAY(D63)),Eingaben!$C$16))))+1)),0)),0),0)</f>
        <v/>
      </c>
      <c r="H63" s="27">
        <f>MAX(0,G63-IF(ISNUMBER(F63),MAX(0,F63),0))</f>
        <v/>
      </c>
      <c r="I63" s="27">
        <f>MID(IF(K63=1,"; Einzug fehlt oder ist kein Datum","")&amp;IF(L63=1,"; Auszug ist kein Datum","")&amp;IF(M63=1,"; Auszug liegt vor Einzug","")&amp;IF(N63=1,"; Bewohner-ID fehlt","")&amp;IF(O63=1,"; Bewohner-ID doppelt","")&amp;IF(P63=1,"; Abwesenheitstage ungültig (ganze Zahl ab 0)","")&amp;IF(Q63=1,"; Abwesenheit größer als Aufenthaltstage","")&amp;IF(R63=1,"; Ein- und Auszug am selben Tag (Zählregel laut Vertrag prüfen)","")&amp;IF(S63=1,"; Kein Aufenthaltstag im Abrechnungsmonat",""),3,400)</f>
        <v/>
      </c>
      <c r="J63" s="22">
        <f>IF(LEN(B63)+LEN(C63)+LEN(D63)+LEN(E63)+LEN(F63)&gt;0,1,0)</f>
        <v/>
      </c>
      <c r="K63" s="22">
        <f>IF(J63=1,IF(ISNUMBER(D63),0,1),0)</f>
        <v/>
      </c>
      <c r="L63" s="22">
        <f>IF(LEN(E63)&gt;0,IF(ISNUMBER(E63),0,1),0)</f>
        <v/>
      </c>
      <c r="M63" s="22">
        <f>IF(ISNUMBER(D63),IF(ISNUMBER(E63),IF(_xlfn.DAYS(DATE(YEAR(E63),MONTH(E63),DAY(E63)),DATE(YEAR(D63),MONTH(D63),DAY(D63)))&lt;0,1,0),0),0)</f>
        <v/>
      </c>
      <c r="N63" s="22">
        <f>IF(J63=1,IF(LEN(B63)&gt;0,0,1),0)</f>
        <v/>
      </c>
      <c r="O63" s="22">
        <f>IF(LEN(B63)&gt;0,IF(SUMPRODUCT(($B$5:$B$504=B63)*1)&gt;1,1,0),0)</f>
        <v/>
      </c>
      <c r="P63" s="22">
        <f>IF(LEN(F63)&gt;0,IF(ISNUMBER(F63),IF(F63&lt;0,1,IF(F63&lt;&gt;INT(F63),1,0)),1),0)</f>
        <v/>
      </c>
      <c r="Q63" s="22">
        <f>IF(ISNUMBER(F63),IF(ISNUMBER(Eingaben!$C$16),IF(F63&gt;G63,1,0),0),0)</f>
        <v/>
      </c>
      <c r="R63" s="22">
        <f>IF(ISNUMBER(D63),IF(ISNUMBER(E63),IF(_xlfn.DAYS(DATE(YEAR(E63),MONTH(E63),DAY(E63)),DATE(YEAR(D63),MONTH(D63),DAY(D63)))=0,1,0),0),0)</f>
        <v/>
      </c>
      <c r="S63" s="22">
        <f>IF(J63=1,IF(ISNUMBER(Eingaben!$C$16),IF(K63+L63+M63+R63=0,IF(G63=0,1,0),0),0),0)</f>
        <v/>
      </c>
    </row>
    <row r="64">
      <c r="A64" s="22" t="n">
        <v>60</v>
      </c>
      <c r="B64" s="24" t="n"/>
      <c r="C64" s="24" t="n"/>
      <c r="D64" s="25" t="n"/>
      <c r="E64" s="25" t="n"/>
      <c r="F64" s="26" t="n"/>
      <c r="G64" s="27">
        <f>IF(ISNUMBER(Eingaben!$C$16),IF(ISNUMBER(D64),IF(LEN(E64)=0,MAX(0,_xlfn.DAYS(Eingaben!$C$17,MAX(DATE(YEAR(D64),MONTH(D64),DAY(D64)),Eingaben!$C$16))+1),IF(ISNUMBER(E64),IF(_xlfn.DAYS(DATE(YEAR(E64),MONTH(E64),DAY(E64)),DATE(YEAR(D64),MONTH(D64),DAY(D64)))&lt;0,0,MAX(0,MIN(_xlfn.DAYS(Eingaben!$C$17,MAX(DATE(YEAR(D64),MONTH(D64),DAY(D64)),Eingaben!$C$16)),MAX(_xlfn.DAYS(DATE(YEAR(E64),MONTH(E64),DAY(E64)),MAX(DATE(YEAR(D64),MONTH(D64),DAY(D64)),Eingaben!$C$16))-1+Eingaben!$C$19,_xlfn.DAYS(DATE(YEAR(D64),MONTH(D64),DAY(D64)),MAX(DATE(YEAR(D64),MONTH(D64),DAY(D64)),Eingaben!$C$16))))+1)),0)),0),0)</f>
        <v/>
      </c>
      <c r="H64" s="27">
        <f>MAX(0,G64-IF(ISNUMBER(F64),MAX(0,F64),0))</f>
        <v/>
      </c>
      <c r="I64" s="27">
        <f>MID(IF(K64=1,"; Einzug fehlt oder ist kein Datum","")&amp;IF(L64=1,"; Auszug ist kein Datum","")&amp;IF(M64=1,"; Auszug liegt vor Einzug","")&amp;IF(N64=1,"; Bewohner-ID fehlt","")&amp;IF(O64=1,"; Bewohner-ID doppelt","")&amp;IF(P64=1,"; Abwesenheitstage ungültig (ganze Zahl ab 0)","")&amp;IF(Q64=1,"; Abwesenheit größer als Aufenthaltstage","")&amp;IF(R64=1,"; Ein- und Auszug am selben Tag (Zählregel laut Vertrag prüfen)","")&amp;IF(S64=1,"; Kein Aufenthaltstag im Abrechnungsmonat",""),3,400)</f>
        <v/>
      </c>
      <c r="J64" s="22">
        <f>IF(LEN(B64)+LEN(C64)+LEN(D64)+LEN(E64)+LEN(F64)&gt;0,1,0)</f>
        <v/>
      </c>
      <c r="K64" s="22">
        <f>IF(J64=1,IF(ISNUMBER(D64),0,1),0)</f>
        <v/>
      </c>
      <c r="L64" s="22">
        <f>IF(LEN(E64)&gt;0,IF(ISNUMBER(E64),0,1),0)</f>
        <v/>
      </c>
      <c r="M64" s="22">
        <f>IF(ISNUMBER(D64),IF(ISNUMBER(E64),IF(_xlfn.DAYS(DATE(YEAR(E64),MONTH(E64),DAY(E64)),DATE(YEAR(D64),MONTH(D64),DAY(D64)))&lt;0,1,0),0),0)</f>
        <v/>
      </c>
      <c r="N64" s="22">
        <f>IF(J64=1,IF(LEN(B64)&gt;0,0,1),0)</f>
        <v/>
      </c>
      <c r="O64" s="22">
        <f>IF(LEN(B64)&gt;0,IF(SUMPRODUCT(($B$5:$B$504=B64)*1)&gt;1,1,0),0)</f>
        <v/>
      </c>
      <c r="P64" s="22">
        <f>IF(LEN(F64)&gt;0,IF(ISNUMBER(F64),IF(F64&lt;0,1,IF(F64&lt;&gt;INT(F64),1,0)),1),0)</f>
        <v/>
      </c>
      <c r="Q64" s="22">
        <f>IF(ISNUMBER(F64),IF(ISNUMBER(Eingaben!$C$16),IF(F64&gt;G64,1,0),0),0)</f>
        <v/>
      </c>
      <c r="R64" s="22">
        <f>IF(ISNUMBER(D64),IF(ISNUMBER(E64),IF(_xlfn.DAYS(DATE(YEAR(E64),MONTH(E64),DAY(E64)),DATE(YEAR(D64),MONTH(D64),DAY(D64)))=0,1,0),0),0)</f>
        <v/>
      </c>
      <c r="S64" s="22">
        <f>IF(J64=1,IF(ISNUMBER(Eingaben!$C$16),IF(K64+L64+M64+R64=0,IF(G64=0,1,0),0),0),0)</f>
        <v/>
      </c>
    </row>
    <row r="65">
      <c r="A65" s="22" t="n">
        <v>61</v>
      </c>
      <c r="B65" s="24" t="n"/>
      <c r="C65" s="24" t="n"/>
      <c r="D65" s="25" t="n"/>
      <c r="E65" s="25" t="n"/>
      <c r="F65" s="26" t="n"/>
      <c r="G65" s="27">
        <f>IF(ISNUMBER(Eingaben!$C$16),IF(ISNUMBER(D65),IF(LEN(E65)=0,MAX(0,_xlfn.DAYS(Eingaben!$C$17,MAX(DATE(YEAR(D65),MONTH(D65),DAY(D65)),Eingaben!$C$16))+1),IF(ISNUMBER(E65),IF(_xlfn.DAYS(DATE(YEAR(E65),MONTH(E65),DAY(E65)),DATE(YEAR(D65),MONTH(D65),DAY(D65)))&lt;0,0,MAX(0,MIN(_xlfn.DAYS(Eingaben!$C$17,MAX(DATE(YEAR(D65),MONTH(D65),DAY(D65)),Eingaben!$C$16)),MAX(_xlfn.DAYS(DATE(YEAR(E65),MONTH(E65),DAY(E65)),MAX(DATE(YEAR(D65),MONTH(D65),DAY(D65)),Eingaben!$C$16))-1+Eingaben!$C$19,_xlfn.DAYS(DATE(YEAR(D65),MONTH(D65),DAY(D65)),MAX(DATE(YEAR(D65),MONTH(D65),DAY(D65)),Eingaben!$C$16))))+1)),0)),0),0)</f>
        <v/>
      </c>
      <c r="H65" s="27">
        <f>MAX(0,G65-IF(ISNUMBER(F65),MAX(0,F65),0))</f>
        <v/>
      </c>
      <c r="I65" s="27">
        <f>MID(IF(K65=1,"; Einzug fehlt oder ist kein Datum","")&amp;IF(L65=1,"; Auszug ist kein Datum","")&amp;IF(M65=1,"; Auszug liegt vor Einzug","")&amp;IF(N65=1,"; Bewohner-ID fehlt","")&amp;IF(O65=1,"; Bewohner-ID doppelt","")&amp;IF(P65=1,"; Abwesenheitstage ungültig (ganze Zahl ab 0)","")&amp;IF(Q65=1,"; Abwesenheit größer als Aufenthaltstage","")&amp;IF(R65=1,"; Ein- und Auszug am selben Tag (Zählregel laut Vertrag prüfen)","")&amp;IF(S65=1,"; Kein Aufenthaltstag im Abrechnungsmonat",""),3,400)</f>
        <v/>
      </c>
      <c r="J65" s="22">
        <f>IF(LEN(B65)+LEN(C65)+LEN(D65)+LEN(E65)+LEN(F65)&gt;0,1,0)</f>
        <v/>
      </c>
      <c r="K65" s="22">
        <f>IF(J65=1,IF(ISNUMBER(D65),0,1),0)</f>
        <v/>
      </c>
      <c r="L65" s="22">
        <f>IF(LEN(E65)&gt;0,IF(ISNUMBER(E65),0,1),0)</f>
        <v/>
      </c>
      <c r="M65" s="22">
        <f>IF(ISNUMBER(D65),IF(ISNUMBER(E65),IF(_xlfn.DAYS(DATE(YEAR(E65),MONTH(E65),DAY(E65)),DATE(YEAR(D65),MONTH(D65),DAY(D65)))&lt;0,1,0),0),0)</f>
        <v/>
      </c>
      <c r="N65" s="22">
        <f>IF(J65=1,IF(LEN(B65)&gt;0,0,1),0)</f>
        <v/>
      </c>
      <c r="O65" s="22">
        <f>IF(LEN(B65)&gt;0,IF(SUMPRODUCT(($B$5:$B$504=B65)*1)&gt;1,1,0),0)</f>
        <v/>
      </c>
      <c r="P65" s="22">
        <f>IF(LEN(F65)&gt;0,IF(ISNUMBER(F65),IF(F65&lt;0,1,IF(F65&lt;&gt;INT(F65),1,0)),1),0)</f>
        <v/>
      </c>
      <c r="Q65" s="22">
        <f>IF(ISNUMBER(F65),IF(ISNUMBER(Eingaben!$C$16),IF(F65&gt;G65,1,0),0),0)</f>
        <v/>
      </c>
      <c r="R65" s="22">
        <f>IF(ISNUMBER(D65),IF(ISNUMBER(E65),IF(_xlfn.DAYS(DATE(YEAR(E65),MONTH(E65),DAY(E65)),DATE(YEAR(D65),MONTH(D65),DAY(D65)))=0,1,0),0),0)</f>
        <v/>
      </c>
      <c r="S65" s="22">
        <f>IF(J65=1,IF(ISNUMBER(Eingaben!$C$16),IF(K65+L65+M65+R65=0,IF(G65=0,1,0),0),0),0)</f>
        <v/>
      </c>
    </row>
    <row r="66">
      <c r="A66" s="22" t="n">
        <v>62</v>
      </c>
      <c r="B66" s="24" t="n"/>
      <c r="C66" s="24" t="n"/>
      <c r="D66" s="25" t="n"/>
      <c r="E66" s="25" t="n"/>
      <c r="F66" s="26" t="n"/>
      <c r="G66" s="27">
        <f>IF(ISNUMBER(Eingaben!$C$16),IF(ISNUMBER(D66),IF(LEN(E66)=0,MAX(0,_xlfn.DAYS(Eingaben!$C$17,MAX(DATE(YEAR(D66),MONTH(D66),DAY(D66)),Eingaben!$C$16))+1),IF(ISNUMBER(E66),IF(_xlfn.DAYS(DATE(YEAR(E66),MONTH(E66),DAY(E66)),DATE(YEAR(D66),MONTH(D66),DAY(D66)))&lt;0,0,MAX(0,MIN(_xlfn.DAYS(Eingaben!$C$17,MAX(DATE(YEAR(D66),MONTH(D66),DAY(D66)),Eingaben!$C$16)),MAX(_xlfn.DAYS(DATE(YEAR(E66),MONTH(E66),DAY(E66)),MAX(DATE(YEAR(D66),MONTH(D66),DAY(D66)),Eingaben!$C$16))-1+Eingaben!$C$19,_xlfn.DAYS(DATE(YEAR(D66),MONTH(D66),DAY(D66)),MAX(DATE(YEAR(D66),MONTH(D66),DAY(D66)),Eingaben!$C$16))))+1)),0)),0),0)</f>
        <v/>
      </c>
      <c r="H66" s="27">
        <f>MAX(0,G66-IF(ISNUMBER(F66),MAX(0,F66),0))</f>
        <v/>
      </c>
      <c r="I66" s="27">
        <f>MID(IF(K66=1,"; Einzug fehlt oder ist kein Datum","")&amp;IF(L66=1,"; Auszug ist kein Datum","")&amp;IF(M66=1,"; Auszug liegt vor Einzug","")&amp;IF(N66=1,"; Bewohner-ID fehlt","")&amp;IF(O66=1,"; Bewohner-ID doppelt","")&amp;IF(P66=1,"; Abwesenheitstage ungültig (ganze Zahl ab 0)","")&amp;IF(Q66=1,"; Abwesenheit größer als Aufenthaltstage","")&amp;IF(R66=1,"; Ein- und Auszug am selben Tag (Zählregel laut Vertrag prüfen)","")&amp;IF(S66=1,"; Kein Aufenthaltstag im Abrechnungsmonat",""),3,400)</f>
        <v/>
      </c>
      <c r="J66" s="22">
        <f>IF(LEN(B66)+LEN(C66)+LEN(D66)+LEN(E66)+LEN(F66)&gt;0,1,0)</f>
        <v/>
      </c>
      <c r="K66" s="22">
        <f>IF(J66=1,IF(ISNUMBER(D66),0,1),0)</f>
        <v/>
      </c>
      <c r="L66" s="22">
        <f>IF(LEN(E66)&gt;0,IF(ISNUMBER(E66),0,1),0)</f>
        <v/>
      </c>
      <c r="M66" s="22">
        <f>IF(ISNUMBER(D66),IF(ISNUMBER(E66),IF(_xlfn.DAYS(DATE(YEAR(E66),MONTH(E66),DAY(E66)),DATE(YEAR(D66),MONTH(D66),DAY(D66)))&lt;0,1,0),0),0)</f>
        <v/>
      </c>
      <c r="N66" s="22">
        <f>IF(J66=1,IF(LEN(B66)&gt;0,0,1),0)</f>
        <v/>
      </c>
      <c r="O66" s="22">
        <f>IF(LEN(B66)&gt;0,IF(SUMPRODUCT(($B$5:$B$504=B66)*1)&gt;1,1,0),0)</f>
        <v/>
      </c>
      <c r="P66" s="22">
        <f>IF(LEN(F66)&gt;0,IF(ISNUMBER(F66),IF(F66&lt;0,1,IF(F66&lt;&gt;INT(F66),1,0)),1),0)</f>
        <v/>
      </c>
      <c r="Q66" s="22">
        <f>IF(ISNUMBER(F66),IF(ISNUMBER(Eingaben!$C$16),IF(F66&gt;G66,1,0),0),0)</f>
        <v/>
      </c>
      <c r="R66" s="22">
        <f>IF(ISNUMBER(D66),IF(ISNUMBER(E66),IF(_xlfn.DAYS(DATE(YEAR(E66),MONTH(E66),DAY(E66)),DATE(YEAR(D66),MONTH(D66),DAY(D66)))=0,1,0),0),0)</f>
        <v/>
      </c>
      <c r="S66" s="22">
        <f>IF(J66=1,IF(ISNUMBER(Eingaben!$C$16),IF(K66+L66+M66+R66=0,IF(G66=0,1,0),0),0),0)</f>
        <v/>
      </c>
    </row>
    <row r="67">
      <c r="A67" s="22" t="n">
        <v>63</v>
      </c>
      <c r="B67" s="24" t="n"/>
      <c r="C67" s="24" t="n"/>
      <c r="D67" s="25" t="n"/>
      <c r="E67" s="25" t="n"/>
      <c r="F67" s="26" t="n"/>
      <c r="G67" s="27">
        <f>IF(ISNUMBER(Eingaben!$C$16),IF(ISNUMBER(D67),IF(LEN(E67)=0,MAX(0,_xlfn.DAYS(Eingaben!$C$17,MAX(DATE(YEAR(D67),MONTH(D67),DAY(D67)),Eingaben!$C$16))+1),IF(ISNUMBER(E67),IF(_xlfn.DAYS(DATE(YEAR(E67),MONTH(E67),DAY(E67)),DATE(YEAR(D67),MONTH(D67),DAY(D67)))&lt;0,0,MAX(0,MIN(_xlfn.DAYS(Eingaben!$C$17,MAX(DATE(YEAR(D67),MONTH(D67),DAY(D67)),Eingaben!$C$16)),MAX(_xlfn.DAYS(DATE(YEAR(E67),MONTH(E67),DAY(E67)),MAX(DATE(YEAR(D67),MONTH(D67),DAY(D67)),Eingaben!$C$16))-1+Eingaben!$C$19,_xlfn.DAYS(DATE(YEAR(D67),MONTH(D67),DAY(D67)),MAX(DATE(YEAR(D67),MONTH(D67),DAY(D67)),Eingaben!$C$16))))+1)),0)),0),0)</f>
        <v/>
      </c>
      <c r="H67" s="27">
        <f>MAX(0,G67-IF(ISNUMBER(F67),MAX(0,F67),0))</f>
        <v/>
      </c>
      <c r="I67" s="27">
        <f>MID(IF(K67=1,"; Einzug fehlt oder ist kein Datum","")&amp;IF(L67=1,"; Auszug ist kein Datum","")&amp;IF(M67=1,"; Auszug liegt vor Einzug","")&amp;IF(N67=1,"; Bewohner-ID fehlt","")&amp;IF(O67=1,"; Bewohner-ID doppelt","")&amp;IF(P67=1,"; Abwesenheitstage ungültig (ganze Zahl ab 0)","")&amp;IF(Q67=1,"; Abwesenheit größer als Aufenthaltstage","")&amp;IF(R67=1,"; Ein- und Auszug am selben Tag (Zählregel laut Vertrag prüfen)","")&amp;IF(S67=1,"; Kein Aufenthaltstag im Abrechnungsmonat",""),3,400)</f>
        <v/>
      </c>
      <c r="J67" s="22">
        <f>IF(LEN(B67)+LEN(C67)+LEN(D67)+LEN(E67)+LEN(F67)&gt;0,1,0)</f>
        <v/>
      </c>
      <c r="K67" s="22">
        <f>IF(J67=1,IF(ISNUMBER(D67),0,1),0)</f>
        <v/>
      </c>
      <c r="L67" s="22">
        <f>IF(LEN(E67)&gt;0,IF(ISNUMBER(E67),0,1),0)</f>
        <v/>
      </c>
      <c r="M67" s="22">
        <f>IF(ISNUMBER(D67),IF(ISNUMBER(E67),IF(_xlfn.DAYS(DATE(YEAR(E67),MONTH(E67),DAY(E67)),DATE(YEAR(D67),MONTH(D67),DAY(D67)))&lt;0,1,0),0),0)</f>
        <v/>
      </c>
      <c r="N67" s="22">
        <f>IF(J67=1,IF(LEN(B67)&gt;0,0,1),0)</f>
        <v/>
      </c>
      <c r="O67" s="22">
        <f>IF(LEN(B67)&gt;0,IF(SUMPRODUCT(($B$5:$B$504=B67)*1)&gt;1,1,0),0)</f>
        <v/>
      </c>
      <c r="P67" s="22">
        <f>IF(LEN(F67)&gt;0,IF(ISNUMBER(F67),IF(F67&lt;0,1,IF(F67&lt;&gt;INT(F67),1,0)),1),0)</f>
        <v/>
      </c>
      <c r="Q67" s="22">
        <f>IF(ISNUMBER(F67),IF(ISNUMBER(Eingaben!$C$16),IF(F67&gt;G67,1,0),0),0)</f>
        <v/>
      </c>
      <c r="R67" s="22">
        <f>IF(ISNUMBER(D67),IF(ISNUMBER(E67),IF(_xlfn.DAYS(DATE(YEAR(E67),MONTH(E67),DAY(E67)),DATE(YEAR(D67),MONTH(D67),DAY(D67)))=0,1,0),0),0)</f>
        <v/>
      </c>
      <c r="S67" s="22">
        <f>IF(J67=1,IF(ISNUMBER(Eingaben!$C$16),IF(K67+L67+M67+R67=0,IF(G67=0,1,0),0),0),0)</f>
        <v/>
      </c>
    </row>
    <row r="68">
      <c r="A68" s="22" t="n">
        <v>64</v>
      </c>
      <c r="B68" s="24" t="n"/>
      <c r="C68" s="24" t="n"/>
      <c r="D68" s="25" t="n"/>
      <c r="E68" s="25" t="n"/>
      <c r="F68" s="26" t="n"/>
      <c r="G68" s="27">
        <f>IF(ISNUMBER(Eingaben!$C$16),IF(ISNUMBER(D68),IF(LEN(E68)=0,MAX(0,_xlfn.DAYS(Eingaben!$C$17,MAX(DATE(YEAR(D68),MONTH(D68),DAY(D68)),Eingaben!$C$16))+1),IF(ISNUMBER(E68),IF(_xlfn.DAYS(DATE(YEAR(E68),MONTH(E68),DAY(E68)),DATE(YEAR(D68),MONTH(D68),DAY(D68)))&lt;0,0,MAX(0,MIN(_xlfn.DAYS(Eingaben!$C$17,MAX(DATE(YEAR(D68),MONTH(D68),DAY(D68)),Eingaben!$C$16)),MAX(_xlfn.DAYS(DATE(YEAR(E68),MONTH(E68),DAY(E68)),MAX(DATE(YEAR(D68),MONTH(D68),DAY(D68)),Eingaben!$C$16))-1+Eingaben!$C$19,_xlfn.DAYS(DATE(YEAR(D68),MONTH(D68),DAY(D68)),MAX(DATE(YEAR(D68),MONTH(D68),DAY(D68)),Eingaben!$C$16))))+1)),0)),0),0)</f>
        <v/>
      </c>
      <c r="H68" s="27">
        <f>MAX(0,G68-IF(ISNUMBER(F68),MAX(0,F68),0))</f>
        <v/>
      </c>
      <c r="I68" s="27">
        <f>MID(IF(K68=1,"; Einzug fehlt oder ist kein Datum","")&amp;IF(L68=1,"; Auszug ist kein Datum","")&amp;IF(M68=1,"; Auszug liegt vor Einzug","")&amp;IF(N68=1,"; Bewohner-ID fehlt","")&amp;IF(O68=1,"; Bewohner-ID doppelt","")&amp;IF(P68=1,"; Abwesenheitstage ungültig (ganze Zahl ab 0)","")&amp;IF(Q68=1,"; Abwesenheit größer als Aufenthaltstage","")&amp;IF(R68=1,"; Ein- und Auszug am selben Tag (Zählregel laut Vertrag prüfen)","")&amp;IF(S68=1,"; Kein Aufenthaltstag im Abrechnungsmonat",""),3,400)</f>
        <v/>
      </c>
      <c r="J68" s="22">
        <f>IF(LEN(B68)+LEN(C68)+LEN(D68)+LEN(E68)+LEN(F68)&gt;0,1,0)</f>
        <v/>
      </c>
      <c r="K68" s="22">
        <f>IF(J68=1,IF(ISNUMBER(D68),0,1),0)</f>
        <v/>
      </c>
      <c r="L68" s="22">
        <f>IF(LEN(E68)&gt;0,IF(ISNUMBER(E68),0,1),0)</f>
        <v/>
      </c>
      <c r="M68" s="22">
        <f>IF(ISNUMBER(D68),IF(ISNUMBER(E68),IF(_xlfn.DAYS(DATE(YEAR(E68),MONTH(E68),DAY(E68)),DATE(YEAR(D68),MONTH(D68),DAY(D68)))&lt;0,1,0),0),0)</f>
        <v/>
      </c>
      <c r="N68" s="22">
        <f>IF(J68=1,IF(LEN(B68)&gt;0,0,1),0)</f>
        <v/>
      </c>
      <c r="O68" s="22">
        <f>IF(LEN(B68)&gt;0,IF(SUMPRODUCT(($B$5:$B$504=B68)*1)&gt;1,1,0),0)</f>
        <v/>
      </c>
      <c r="P68" s="22">
        <f>IF(LEN(F68)&gt;0,IF(ISNUMBER(F68),IF(F68&lt;0,1,IF(F68&lt;&gt;INT(F68),1,0)),1),0)</f>
        <v/>
      </c>
      <c r="Q68" s="22">
        <f>IF(ISNUMBER(F68),IF(ISNUMBER(Eingaben!$C$16),IF(F68&gt;G68,1,0),0),0)</f>
        <v/>
      </c>
      <c r="R68" s="22">
        <f>IF(ISNUMBER(D68),IF(ISNUMBER(E68),IF(_xlfn.DAYS(DATE(YEAR(E68),MONTH(E68),DAY(E68)),DATE(YEAR(D68),MONTH(D68),DAY(D68)))=0,1,0),0),0)</f>
        <v/>
      </c>
      <c r="S68" s="22">
        <f>IF(J68=1,IF(ISNUMBER(Eingaben!$C$16),IF(K68+L68+M68+R68=0,IF(G68=0,1,0),0),0),0)</f>
        <v/>
      </c>
    </row>
    <row r="69">
      <c r="A69" s="22" t="n">
        <v>65</v>
      </c>
      <c r="B69" s="24" t="n"/>
      <c r="C69" s="24" t="n"/>
      <c r="D69" s="25" t="n"/>
      <c r="E69" s="25" t="n"/>
      <c r="F69" s="26" t="n"/>
      <c r="G69" s="27">
        <f>IF(ISNUMBER(Eingaben!$C$16),IF(ISNUMBER(D69),IF(LEN(E69)=0,MAX(0,_xlfn.DAYS(Eingaben!$C$17,MAX(DATE(YEAR(D69),MONTH(D69),DAY(D69)),Eingaben!$C$16))+1),IF(ISNUMBER(E69),IF(_xlfn.DAYS(DATE(YEAR(E69),MONTH(E69),DAY(E69)),DATE(YEAR(D69),MONTH(D69),DAY(D69)))&lt;0,0,MAX(0,MIN(_xlfn.DAYS(Eingaben!$C$17,MAX(DATE(YEAR(D69),MONTH(D69),DAY(D69)),Eingaben!$C$16)),MAX(_xlfn.DAYS(DATE(YEAR(E69),MONTH(E69),DAY(E69)),MAX(DATE(YEAR(D69),MONTH(D69),DAY(D69)),Eingaben!$C$16))-1+Eingaben!$C$19,_xlfn.DAYS(DATE(YEAR(D69),MONTH(D69),DAY(D69)),MAX(DATE(YEAR(D69),MONTH(D69),DAY(D69)),Eingaben!$C$16))))+1)),0)),0),0)</f>
        <v/>
      </c>
      <c r="H69" s="27">
        <f>MAX(0,G69-IF(ISNUMBER(F69),MAX(0,F69),0))</f>
        <v/>
      </c>
      <c r="I69" s="27">
        <f>MID(IF(K69=1,"; Einzug fehlt oder ist kein Datum","")&amp;IF(L69=1,"; Auszug ist kein Datum","")&amp;IF(M69=1,"; Auszug liegt vor Einzug","")&amp;IF(N69=1,"; Bewohner-ID fehlt","")&amp;IF(O69=1,"; Bewohner-ID doppelt","")&amp;IF(P69=1,"; Abwesenheitstage ungültig (ganze Zahl ab 0)","")&amp;IF(Q69=1,"; Abwesenheit größer als Aufenthaltstage","")&amp;IF(R69=1,"; Ein- und Auszug am selben Tag (Zählregel laut Vertrag prüfen)","")&amp;IF(S69=1,"; Kein Aufenthaltstag im Abrechnungsmonat",""),3,400)</f>
        <v/>
      </c>
      <c r="J69" s="22">
        <f>IF(LEN(B69)+LEN(C69)+LEN(D69)+LEN(E69)+LEN(F69)&gt;0,1,0)</f>
        <v/>
      </c>
      <c r="K69" s="22">
        <f>IF(J69=1,IF(ISNUMBER(D69),0,1),0)</f>
        <v/>
      </c>
      <c r="L69" s="22">
        <f>IF(LEN(E69)&gt;0,IF(ISNUMBER(E69),0,1),0)</f>
        <v/>
      </c>
      <c r="M69" s="22">
        <f>IF(ISNUMBER(D69),IF(ISNUMBER(E69),IF(_xlfn.DAYS(DATE(YEAR(E69),MONTH(E69),DAY(E69)),DATE(YEAR(D69),MONTH(D69),DAY(D69)))&lt;0,1,0),0),0)</f>
        <v/>
      </c>
      <c r="N69" s="22">
        <f>IF(J69=1,IF(LEN(B69)&gt;0,0,1),0)</f>
        <v/>
      </c>
      <c r="O69" s="22">
        <f>IF(LEN(B69)&gt;0,IF(SUMPRODUCT(($B$5:$B$504=B69)*1)&gt;1,1,0),0)</f>
        <v/>
      </c>
      <c r="P69" s="22">
        <f>IF(LEN(F69)&gt;0,IF(ISNUMBER(F69),IF(F69&lt;0,1,IF(F69&lt;&gt;INT(F69),1,0)),1),0)</f>
        <v/>
      </c>
      <c r="Q69" s="22">
        <f>IF(ISNUMBER(F69),IF(ISNUMBER(Eingaben!$C$16),IF(F69&gt;G69,1,0),0),0)</f>
        <v/>
      </c>
      <c r="R69" s="22">
        <f>IF(ISNUMBER(D69),IF(ISNUMBER(E69),IF(_xlfn.DAYS(DATE(YEAR(E69),MONTH(E69),DAY(E69)),DATE(YEAR(D69),MONTH(D69),DAY(D69)))=0,1,0),0),0)</f>
        <v/>
      </c>
      <c r="S69" s="22">
        <f>IF(J69=1,IF(ISNUMBER(Eingaben!$C$16),IF(K69+L69+M69+R69=0,IF(G69=0,1,0),0),0),0)</f>
        <v/>
      </c>
    </row>
    <row r="70">
      <c r="A70" s="22" t="n">
        <v>66</v>
      </c>
      <c r="B70" s="24" t="n"/>
      <c r="C70" s="24" t="n"/>
      <c r="D70" s="25" t="n"/>
      <c r="E70" s="25" t="n"/>
      <c r="F70" s="26" t="n"/>
      <c r="G70" s="27">
        <f>IF(ISNUMBER(Eingaben!$C$16),IF(ISNUMBER(D70),IF(LEN(E70)=0,MAX(0,_xlfn.DAYS(Eingaben!$C$17,MAX(DATE(YEAR(D70),MONTH(D70),DAY(D70)),Eingaben!$C$16))+1),IF(ISNUMBER(E70),IF(_xlfn.DAYS(DATE(YEAR(E70),MONTH(E70),DAY(E70)),DATE(YEAR(D70),MONTH(D70),DAY(D70)))&lt;0,0,MAX(0,MIN(_xlfn.DAYS(Eingaben!$C$17,MAX(DATE(YEAR(D70),MONTH(D70),DAY(D70)),Eingaben!$C$16)),MAX(_xlfn.DAYS(DATE(YEAR(E70),MONTH(E70),DAY(E70)),MAX(DATE(YEAR(D70),MONTH(D70),DAY(D70)),Eingaben!$C$16))-1+Eingaben!$C$19,_xlfn.DAYS(DATE(YEAR(D70),MONTH(D70),DAY(D70)),MAX(DATE(YEAR(D70),MONTH(D70),DAY(D70)),Eingaben!$C$16))))+1)),0)),0),0)</f>
        <v/>
      </c>
      <c r="H70" s="27">
        <f>MAX(0,G70-IF(ISNUMBER(F70),MAX(0,F70),0))</f>
        <v/>
      </c>
      <c r="I70" s="27">
        <f>MID(IF(K70=1,"; Einzug fehlt oder ist kein Datum","")&amp;IF(L70=1,"; Auszug ist kein Datum","")&amp;IF(M70=1,"; Auszug liegt vor Einzug","")&amp;IF(N70=1,"; Bewohner-ID fehlt","")&amp;IF(O70=1,"; Bewohner-ID doppelt","")&amp;IF(P70=1,"; Abwesenheitstage ungültig (ganze Zahl ab 0)","")&amp;IF(Q70=1,"; Abwesenheit größer als Aufenthaltstage","")&amp;IF(R70=1,"; Ein- und Auszug am selben Tag (Zählregel laut Vertrag prüfen)","")&amp;IF(S70=1,"; Kein Aufenthaltstag im Abrechnungsmonat",""),3,400)</f>
        <v/>
      </c>
      <c r="J70" s="22">
        <f>IF(LEN(B70)+LEN(C70)+LEN(D70)+LEN(E70)+LEN(F70)&gt;0,1,0)</f>
        <v/>
      </c>
      <c r="K70" s="22">
        <f>IF(J70=1,IF(ISNUMBER(D70),0,1),0)</f>
        <v/>
      </c>
      <c r="L70" s="22">
        <f>IF(LEN(E70)&gt;0,IF(ISNUMBER(E70),0,1),0)</f>
        <v/>
      </c>
      <c r="M70" s="22">
        <f>IF(ISNUMBER(D70),IF(ISNUMBER(E70),IF(_xlfn.DAYS(DATE(YEAR(E70),MONTH(E70),DAY(E70)),DATE(YEAR(D70),MONTH(D70),DAY(D70)))&lt;0,1,0),0),0)</f>
        <v/>
      </c>
      <c r="N70" s="22">
        <f>IF(J70=1,IF(LEN(B70)&gt;0,0,1),0)</f>
        <v/>
      </c>
      <c r="O70" s="22">
        <f>IF(LEN(B70)&gt;0,IF(SUMPRODUCT(($B$5:$B$504=B70)*1)&gt;1,1,0),0)</f>
        <v/>
      </c>
      <c r="P70" s="22">
        <f>IF(LEN(F70)&gt;0,IF(ISNUMBER(F70),IF(F70&lt;0,1,IF(F70&lt;&gt;INT(F70),1,0)),1),0)</f>
        <v/>
      </c>
      <c r="Q70" s="22">
        <f>IF(ISNUMBER(F70),IF(ISNUMBER(Eingaben!$C$16),IF(F70&gt;G70,1,0),0),0)</f>
        <v/>
      </c>
      <c r="R70" s="22">
        <f>IF(ISNUMBER(D70),IF(ISNUMBER(E70),IF(_xlfn.DAYS(DATE(YEAR(E70),MONTH(E70),DAY(E70)),DATE(YEAR(D70),MONTH(D70),DAY(D70)))=0,1,0),0),0)</f>
        <v/>
      </c>
      <c r="S70" s="22">
        <f>IF(J70=1,IF(ISNUMBER(Eingaben!$C$16),IF(K70+L70+M70+R70=0,IF(G70=0,1,0),0),0),0)</f>
        <v/>
      </c>
    </row>
    <row r="71">
      <c r="A71" s="22" t="n">
        <v>67</v>
      </c>
      <c r="B71" s="24" t="n"/>
      <c r="C71" s="24" t="n"/>
      <c r="D71" s="25" t="n"/>
      <c r="E71" s="25" t="n"/>
      <c r="F71" s="26" t="n"/>
      <c r="G71" s="27">
        <f>IF(ISNUMBER(Eingaben!$C$16),IF(ISNUMBER(D71),IF(LEN(E71)=0,MAX(0,_xlfn.DAYS(Eingaben!$C$17,MAX(DATE(YEAR(D71),MONTH(D71),DAY(D71)),Eingaben!$C$16))+1),IF(ISNUMBER(E71),IF(_xlfn.DAYS(DATE(YEAR(E71),MONTH(E71),DAY(E71)),DATE(YEAR(D71),MONTH(D71),DAY(D71)))&lt;0,0,MAX(0,MIN(_xlfn.DAYS(Eingaben!$C$17,MAX(DATE(YEAR(D71),MONTH(D71),DAY(D71)),Eingaben!$C$16)),MAX(_xlfn.DAYS(DATE(YEAR(E71),MONTH(E71),DAY(E71)),MAX(DATE(YEAR(D71),MONTH(D71),DAY(D71)),Eingaben!$C$16))-1+Eingaben!$C$19,_xlfn.DAYS(DATE(YEAR(D71),MONTH(D71),DAY(D71)),MAX(DATE(YEAR(D71),MONTH(D71),DAY(D71)),Eingaben!$C$16))))+1)),0)),0),0)</f>
        <v/>
      </c>
      <c r="H71" s="27">
        <f>MAX(0,G71-IF(ISNUMBER(F71),MAX(0,F71),0))</f>
        <v/>
      </c>
      <c r="I71" s="27">
        <f>MID(IF(K71=1,"; Einzug fehlt oder ist kein Datum","")&amp;IF(L71=1,"; Auszug ist kein Datum","")&amp;IF(M71=1,"; Auszug liegt vor Einzug","")&amp;IF(N71=1,"; Bewohner-ID fehlt","")&amp;IF(O71=1,"; Bewohner-ID doppelt","")&amp;IF(P71=1,"; Abwesenheitstage ungültig (ganze Zahl ab 0)","")&amp;IF(Q71=1,"; Abwesenheit größer als Aufenthaltstage","")&amp;IF(R71=1,"; Ein- und Auszug am selben Tag (Zählregel laut Vertrag prüfen)","")&amp;IF(S71=1,"; Kein Aufenthaltstag im Abrechnungsmonat",""),3,400)</f>
        <v/>
      </c>
      <c r="J71" s="22">
        <f>IF(LEN(B71)+LEN(C71)+LEN(D71)+LEN(E71)+LEN(F71)&gt;0,1,0)</f>
        <v/>
      </c>
      <c r="K71" s="22">
        <f>IF(J71=1,IF(ISNUMBER(D71),0,1),0)</f>
        <v/>
      </c>
      <c r="L71" s="22">
        <f>IF(LEN(E71)&gt;0,IF(ISNUMBER(E71),0,1),0)</f>
        <v/>
      </c>
      <c r="M71" s="22">
        <f>IF(ISNUMBER(D71),IF(ISNUMBER(E71),IF(_xlfn.DAYS(DATE(YEAR(E71),MONTH(E71),DAY(E71)),DATE(YEAR(D71),MONTH(D71),DAY(D71)))&lt;0,1,0),0),0)</f>
        <v/>
      </c>
      <c r="N71" s="22">
        <f>IF(J71=1,IF(LEN(B71)&gt;0,0,1),0)</f>
        <v/>
      </c>
      <c r="O71" s="22">
        <f>IF(LEN(B71)&gt;0,IF(SUMPRODUCT(($B$5:$B$504=B71)*1)&gt;1,1,0),0)</f>
        <v/>
      </c>
      <c r="P71" s="22">
        <f>IF(LEN(F71)&gt;0,IF(ISNUMBER(F71),IF(F71&lt;0,1,IF(F71&lt;&gt;INT(F71),1,0)),1),0)</f>
        <v/>
      </c>
      <c r="Q71" s="22">
        <f>IF(ISNUMBER(F71),IF(ISNUMBER(Eingaben!$C$16),IF(F71&gt;G71,1,0),0),0)</f>
        <v/>
      </c>
      <c r="R71" s="22">
        <f>IF(ISNUMBER(D71),IF(ISNUMBER(E71),IF(_xlfn.DAYS(DATE(YEAR(E71),MONTH(E71),DAY(E71)),DATE(YEAR(D71),MONTH(D71),DAY(D71)))=0,1,0),0),0)</f>
        <v/>
      </c>
      <c r="S71" s="22">
        <f>IF(J71=1,IF(ISNUMBER(Eingaben!$C$16),IF(K71+L71+M71+R71=0,IF(G71=0,1,0),0),0),0)</f>
        <v/>
      </c>
    </row>
    <row r="72">
      <c r="A72" s="22" t="n">
        <v>68</v>
      </c>
      <c r="B72" s="24" t="n"/>
      <c r="C72" s="24" t="n"/>
      <c r="D72" s="25" t="n"/>
      <c r="E72" s="25" t="n"/>
      <c r="F72" s="26" t="n"/>
      <c r="G72" s="27">
        <f>IF(ISNUMBER(Eingaben!$C$16),IF(ISNUMBER(D72),IF(LEN(E72)=0,MAX(0,_xlfn.DAYS(Eingaben!$C$17,MAX(DATE(YEAR(D72),MONTH(D72),DAY(D72)),Eingaben!$C$16))+1),IF(ISNUMBER(E72),IF(_xlfn.DAYS(DATE(YEAR(E72),MONTH(E72),DAY(E72)),DATE(YEAR(D72),MONTH(D72),DAY(D72)))&lt;0,0,MAX(0,MIN(_xlfn.DAYS(Eingaben!$C$17,MAX(DATE(YEAR(D72),MONTH(D72),DAY(D72)),Eingaben!$C$16)),MAX(_xlfn.DAYS(DATE(YEAR(E72),MONTH(E72),DAY(E72)),MAX(DATE(YEAR(D72),MONTH(D72),DAY(D72)),Eingaben!$C$16))-1+Eingaben!$C$19,_xlfn.DAYS(DATE(YEAR(D72),MONTH(D72),DAY(D72)),MAX(DATE(YEAR(D72),MONTH(D72),DAY(D72)),Eingaben!$C$16))))+1)),0)),0),0)</f>
        <v/>
      </c>
      <c r="H72" s="27">
        <f>MAX(0,G72-IF(ISNUMBER(F72),MAX(0,F72),0))</f>
        <v/>
      </c>
      <c r="I72" s="27">
        <f>MID(IF(K72=1,"; Einzug fehlt oder ist kein Datum","")&amp;IF(L72=1,"; Auszug ist kein Datum","")&amp;IF(M72=1,"; Auszug liegt vor Einzug","")&amp;IF(N72=1,"; Bewohner-ID fehlt","")&amp;IF(O72=1,"; Bewohner-ID doppelt","")&amp;IF(P72=1,"; Abwesenheitstage ungültig (ganze Zahl ab 0)","")&amp;IF(Q72=1,"; Abwesenheit größer als Aufenthaltstage","")&amp;IF(R72=1,"; Ein- und Auszug am selben Tag (Zählregel laut Vertrag prüfen)","")&amp;IF(S72=1,"; Kein Aufenthaltstag im Abrechnungsmonat",""),3,400)</f>
        <v/>
      </c>
      <c r="J72" s="22">
        <f>IF(LEN(B72)+LEN(C72)+LEN(D72)+LEN(E72)+LEN(F72)&gt;0,1,0)</f>
        <v/>
      </c>
      <c r="K72" s="22">
        <f>IF(J72=1,IF(ISNUMBER(D72),0,1),0)</f>
        <v/>
      </c>
      <c r="L72" s="22">
        <f>IF(LEN(E72)&gt;0,IF(ISNUMBER(E72),0,1),0)</f>
        <v/>
      </c>
      <c r="M72" s="22">
        <f>IF(ISNUMBER(D72),IF(ISNUMBER(E72),IF(_xlfn.DAYS(DATE(YEAR(E72),MONTH(E72),DAY(E72)),DATE(YEAR(D72),MONTH(D72),DAY(D72)))&lt;0,1,0),0),0)</f>
        <v/>
      </c>
      <c r="N72" s="22">
        <f>IF(J72=1,IF(LEN(B72)&gt;0,0,1),0)</f>
        <v/>
      </c>
      <c r="O72" s="22">
        <f>IF(LEN(B72)&gt;0,IF(SUMPRODUCT(($B$5:$B$504=B72)*1)&gt;1,1,0),0)</f>
        <v/>
      </c>
      <c r="P72" s="22">
        <f>IF(LEN(F72)&gt;0,IF(ISNUMBER(F72),IF(F72&lt;0,1,IF(F72&lt;&gt;INT(F72),1,0)),1),0)</f>
        <v/>
      </c>
      <c r="Q72" s="22">
        <f>IF(ISNUMBER(F72),IF(ISNUMBER(Eingaben!$C$16),IF(F72&gt;G72,1,0),0),0)</f>
        <v/>
      </c>
      <c r="R72" s="22">
        <f>IF(ISNUMBER(D72),IF(ISNUMBER(E72),IF(_xlfn.DAYS(DATE(YEAR(E72),MONTH(E72),DAY(E72)),DATE(YEAR(D72),MONTH(D72),DAY(D72)))=0,1,0),0),0)</f>
        <v/>
      </c>
      <c r="S72" s="22">
        <f>IF(J72=1,IF(ISNUMBER(Eingaben!$C$16),IF(K72+L72+M72+R72=0,IF(G72=0,1,0),0),0),0)</f>
        <v/>
      </c>
    </row>
    <row r="73">
      <c r="A73" s="22" t="n">
        <v>69</v>
      </c>
      <c r="B73" s="24" t="n"/>
      <c r="C73" s="24" t="n"/>
      <c r="D73" s="25" t="n"/>
      <c r="E73" s="25" t="n"/>
      <c r="F73" s="26" t="n"/>
      <c r="G73" s="27">
        <f>IF(ISNUMBER(Eingaben!$C$16),IF(ISNUMBER(D73),IF(LEN(E73)=0,MAX(0,_xlfn.DAYS(Eingaben!$C$17,MAX(DATE(YEAR(D73),MONTH(D73),DAY(D73)),Eingaben!$C$16))+1),IF(ISNUMBER(E73),IF(_xlfn.DAYS(DATE(YEAR(E73),MONTH(E73),DAY(E73)),DATE(YEAR(D73),MONTH(D73),DAY(D73)))&lt;0,0,MAX(0,MIN(_xlfn.DAYS(Eingaben!$C$17,MAX(DATE(YEAR(D73),MONTH(D73),DAY(D73)),Eingaben!$C$16)),MAX(_xlfn.DAYS(DATE(YEAR(E73),MONTH(E73),DAY(E73)),MAX(DATE(YEAR(D73),MONTH(D73),DAY(D73)),Eingaben!$C$16))-1+Eingaben!$C$19,_xlfn.DAYS(DATE(YEAR(D73),MONTH(D73),DAY(D73)),MAX(DATE(YEAR(D73),MONTH(D73),DAY(D73)),Eingaben!$C$16))))+1)),0)),0),0)</f>
        <v/>
      </c>
      <c r="H73" s="27">
        <f>MAX(0,G73-IF(ISNUMBER(F73),MAX(0,F73),0))</f>
        <v/>
      </c>
      <c r="I73" s="27">
        <f>MID(IF(K73=1,"; Einzug fehlt oder ist kein Datum","")&amp;IF(L73=1,"; Auszug ist kein Datum","")&amp;IF(M73=1,"; Auszug liegt vor Einzug","")&amp;IF(N73=1,"; Bewohner-ID fehlt","")&amp;IF(O73=1,"; Bewohner-ID doppelt","")&amp;IF(P73=1,"; Abwesenheitstage ungültig (ganze Zahl ab 0)","")&amp;IF(Q73=1,"; Abwesenheit größer als Aufenthaltstage","")&amp;IF(R73=1,"; Ein- und Auszug am selben Tag (Zählregel laut Vertrag prüfen)","")&amp;IF(S73=1,"; Kein Aufenthaltstag im Abrechnungsmonat",""),3,400)</f>
        <v/>
      </c>
      <c r="J73" s="22">
        <f>IF(LEN(B73)+LEN(C73)+LEN(D73)+LEN(E73)+LEN(F73)&gt;0,1,0)</f>
        <v/>
      </c>
      <c r="K73" s="22">
        <f>IF(J73=1,IF(ISNUMBER(D73),0,1),0)</f>
        <v/>
      </c>
      <c r="L73" s="22">
        <f>IF(LEN(E73)&gt;0,IF(ISNUMBER(E73),0,1),0)</f>
        <v/>
      </c>
      <c r="M73" s="22">
        <f>IF(ISNUMBER(D73),IF(ISNUMBER(E73),IF(_xlfn.DAYS(DATE(YEAR(E73),MONTH(E73),DAY(E73)),DATE(YEAR(D73),MONTH(D73),DAY(D73)))&lt;0,1,0),0),0)</f>
        <v/>
      </c>
      <c r="N73" s="22">
        <f>IF(J73=1,IF(LEN(B73)&gt;0,0,1),0)</f>
        <v/>
      </c>
      <c r="O73" s="22">
        <f>IF(LEN(B73)&gt;0,IF(SUMPRODUCT(($B$5:$B$504=B73)*1)&gt;1,1,0),0)</f>
        <v/>
      </c>
      <c r="P73" s="22">
        <f>IF(LEN(F73)&gt;0,IF(ISNUMBER(F73),IF(F73&lt;0,1,IF(F73&lt;&gt;INT(F73),1,0)),1),0)</f>
        <v/>
      </c>
      <c r="Q73" s="22">
        <f>IF(ISNUMBER(F73),IF(ISNUMBER(Eingaben!$C$16),IF(F73&gt;G73,1,0),0),0)</f>
        <v/>
      </c>
      <c r="R73" s="22">
        <f>IF(ISNUMBER(D73),IF(ISNUMBER(E73),IF(_xlfn.DAYS(DATE(YEAR(E73),MONTH(E73),DAY(E73)),DATE(YEAR(D73),MONTH(D73),DAY(D73)))=0,1,0),0),0)</f>
        <v/>
      </c>
      <c r="S73" s="22">
        <f>IF(J73=1,IF(ISNUMBER(Eingaben!$C$16),IF(K73+L73+M73+R73=0,IF(G73=0,1,0),0),0),0)</f>
        <v/>
      </c>
    </row>
    <row r="74">
      <c r="A74" s="22" t="n">
        <v>70</v>
      </c>
      <c r="B74" s="24" t="n"/>
      <c r="C74" s="24" t="n"/>
      <c r="D74" s="25" t="n"/>
      <c r="E74" s="25" t="n"/>
      <c r="F74" s="26" t="n"/>
      <c r="G74" s="27">
        <f>IF(ISNUMBER(Eingaben!$C$16),IF(ISNUMBER(D74),IF(LEN(E74)=0,MAX(0,_xlfn.DAYS(Eingaben!$C$17,MAX(DATE(YEAR(D74),MONTH(D74),DAY(D74)),Eingaben!$C$16))+1),IF(ISNUMBER(E74),IF(_xlfn.DAYS(DATE(YEAR(E74),MONTH(E74),DAY(E74)),DATE(YEAR(D74),MONTH(D74),DAY(D74)))&lt;0,0,MAX(0,MIN(_xlfn.DAYS(Eingaben!$C$17,MAX(DATE(YEAR(D74),MONTH(D74),DAY(D74)),Eingaben!$C$16)),MAX(_xlfn.DAYS(DATE(YEAR(E74),MONTH(E74),DAY(E74)),MAX(DATE(YEAR(D74),MONTH(D74),DAY(D74)),Eingaben!$C$16))-1+Eingaben!$C$19,_xlfn.DAYS(DATE(YEAR(D74),MONTH(D74),DAY(D74)),MAX(DATE(YEAR(D74),MONTH(D74),DAY(D74)),Eingaben!$C$16))))+1)),0)),0),0)</f>
        <v/>
      </c>
      <c r="H74" s="27">
        <f>MAX(0,G74-IF(ISNUMBER(F74),MAX(0,F74),0))</f>
        <v/>
      </c>
      <c r="I74" s="27">
        <f>MID(IF(K74=1,"; Einzug fehlt oder ist kein Datum","")&amp;IF(L74=1,"; Auszug ist kein Datum","")&amp;IF(M74=1,"; Auszug liegt vor Einzug","")&amp;IF(N74=1,"; Bewohner-ID fehlt","")&amp;IF(O74=1,"; Bewohner-ID doppelt","")&amp;IF(P74=1,"; Abwesenheitstage ungültig (ganze Zahl ab 0)","")&amp;IF(Q74=1,"; Abwesenheit größer als Aufenthaltstage","")&amp;IF(R74=1,"; Ein- und Auszug am selben Tag (Zählregel laut Vertrag prüfen)","")&amp;IF(S74=1,"; Kein Aufenthaltstag im Abrechnungsmonat",""),3,400)</f>
        <v/>
      </c>
      <c r="J74" s="22">
        <f>IF(LEN(B74)+LEN(C74)+LEN(D74)+LEN(E74)+LEN(F74)&gt;0,1,0)</f>
        <v/>
      </c>
      <c r="K74" s="22">
        <f>IF(J74=1,IF(ISNUMBER(D74),0,1),0)</f>
        <v/>
      </c>
      <c r="L74" s="22">
        <f>IF(LEN(E74)&gt;0,IF(ISNUMBER(E74),0,1),0)</f>
        <v/>
      </c>
      <c r="M74" s="22">
        <f>IF(ISNUMBER(D74),IF(ISNUMBER(E74),IF(_xlfn.DAYS(DATE(YEAR(E74),MONTH(E74),DAY(E74)),DATE(YEAR(D74),MONTH(D74),DAY(D74)))&lt;0,1,0),0),0)</f>
        <v/>
      </c>
      <c r="N74" s="22">
        <f>IF(J74=1,IF(LEN(B74)&gt;0,0,1),0)</f>
        <v/>
      </c>
      <c r="O74" s="22">
        <f>IF(LEN(B74)&gt;0,IF(SUMPRODUCT(($B$5:$B$504=B74)*1)&gt;1,1,0),0)</f>
        <v/>
      </c>
      <c r="P74" s="22">
        <f>IF(LEN(F74)&gt;0,IF(ISNUMBER(F74),IF(F74&lt;0,1,IF(F74&lt;&gt;INT(F74),1,0)),1),0)</f>
        <v/>
      </c>
      <c r="Q74" s="22">
        <f>IF(ISNUMBER(F74),IF(ISNUMBER(Eingaben!$C$16),IF(F74&gt;G74,1,0),0),0)</f>
        <v/>
      </c>
      <c r="R74" s="22">
        <f>IF(ISNUMBER(D74),IF(ISNUMBER(E74),IF(_xlfn.DAYS(DATE(YEAR(E74),MONTH(E74),DAY(E74)),DATE(YEAR(D74),MONTH(D74),DAY(D74)))=0,1,0),0),0)</f>
        <v/>
      </c>
      <c r="S74" s="22">
        <f>IF(J74=1,IF(ISNUMBER(Eingaben!$C$16),IF(K74+L74+M74+R74=0,IF(G74=0,1,0),0),0),0)</f>
        <v/>
      </c>
    </row>
    <row r="75">
      <c r="A75" s="22" t="n">
        <v>71</v>
      </c>
      <c r="B75" s="24" t="n"/>
      <c r="C75" s="24" t="n"/>
      <c r="D75" s="25" t="n"/>
      <c r="E75" s="25" t="n"/>
      <c r="F75" s="26" t="n"/>
      <c r="G75" s="27">
        <f>IF(ISNUMBER(Eingaben!$C$16),IF(ISNUMBER(D75),IF(LEN(E75)=0,MAX(0,_xlfn.DAYS(Eingaben!$C$17,MAX(DATE(YEAR(D75),MONTH(D75),DAY(D75)),Eingaben!$C$16))+1),IF(ISNUMBER(E75),IF(_xlfn.DAYS(DATE(YEAR(E75),MONTH(E75),DAY(E75)),DATE(YEAR(D75),MONTH(D75),DAY(D75)))&lt;0,0,MAX(0,MIN(_xlfn.DAYS(Eingaben!$C$17,MAX(DATE(YEAR(D75),MONTH(D75),DAY(D75)),Eingaben!$C$16)),MAX(_xlfn.DAYS(DATE(YEAR(E75),MONTH(E75),DAY(E75)),MAX(DATE(YEAR(D75),MONTH(D75),DAY(D75)),Eingaben!$C$16))-1+Eingaben!$C$19,_xlfn.DAYS(DATE(YEAR(D75),MONTH(D75),DAY(D75)),MAX(DATE(YEAR(D75),MONTH(D75),DAY(D75)),Eingaben!$C$16))))+1)),0)),0),0)</f>
        <v/>
      </c>
      <c r="H75" s="27">
        <f>MAX(0,G75-IF(ISNUMBER(F75),MAX(0,F75),0))</f>
        <v/>
      </c>
      <c r="I75" s="27">
        <f>MID(IF(K75=1,"; Einzug fehlt oder ist kein Datum","")&amp;IF(L75=1,"; Auszug ist kein Datum","")&amp;IF(M75=1,"; Auszug liegt vor Einzug","")&amp;IF(N75=1,"; Bewohner-ID fehlt","")&amp;IF(O75=1,"; Bewohner-ID doppelt","")&amp;IF(P75=1,"; Abwesenheitstage ungültig (ganze Zahl ab 0)","")&amp;IF(Q75=1,"; Abwesenheit größer als Aufenthaltstage","")&amp;IF(R75=1,"; Ein- und Auszug am selben Tag (Zählregel laut Vertrag prüfen)","")&amp;IF(S75=1,"; Kein Aufenthaltstag im Abrechnungsmonat",""),3,400)</f>
        <v/>
      </c>
      <c r="J75" s="22">
        <f>IF(LEN(B75)+LEN(C75)+LEN(D75)+LEN(E75)+LEN(F75)&gt;0,1,0)</f>
        <v/>
      </c>
      <c r="K75" s="22">
        <f>IF(J75=1,IF(ISNUMBER(D75),0,1),0)</f>
        <v/>
      </c>
      <c r="L75" s="22">
        <f>IF(LEN(E75)&gt;0,IF(ISNUMBER(E75),0,1),0)</f>
        <v/>
      </c>
      <c r="M75" s="22">
        <f>IF(ISNUMBER(D75),IF(ISNUMBER(E75),IF(_xlfn.DAYS(DATE(YEAR(E75),MONTH(E75),DAY(E75)),DATE(YEAR(D75),MONTH(D75),DAY(D75)))&lt;0,1,0),0),0)</f>
        <v/>
      </c>
      <c r="N75" s="22">
        <f>IF(J75=1,IF(LEN(B75)&gt;0,0,1),0)</f>
        <v/>
      </c>
      <c r="O75" s="22">
        <f>IF(LEN(B75)&gt;0,IF(SUMPRODUCT(($B$5:$B$504=B75)*1)&gt;1,1,0),0)</f>
        <v/>
      </c>
      <c r="P75" s="22">
        <f>IF(LEN(F75)&gt;0,IF(ISNUMBER(F75),IF(F75&lt;0,1,IF(F75&lt;&gt;INT(F75),1,0)),1),0)</f>
        <v/>
      </c>
      <c r="Q75" s="22">
        <f>IF(ISNUMBER(F75),IF(ISNUMBER(Eingaben!$C$16),IF(F75&gt;G75,1,0),0),0)</f>
        <v/>
      </c>
      <c r="R75" s="22">
        <f>IF(ISNUMBER(D75),IF(ISNUMBER(E75),IF(_xlfn.DAYS(DATE(YEAR(E75),MONTH(E75),DAY(E75)),DATE(YEAR(D75),MONTH(D75),DAY(D75)))=0,1,0),0),0)</f>
        <v/>
      </c>
      <c r="S75" s="22">
        <f>IF(J75=1,IF(ISNUMBER(Eingaben!$C$16),IF(K75+L75+M75+R75=0,IF(G75=0,1,0),0),0),0)</f>
        <v/>
      </c>
    </row>
    <row r="76">
      <c r="A76" s="22" t="n">
        <v>72</v>
      </c>
      <c r="B76" s="24" t="n"/>
      <c r="C76" s="24" t="n"/>
      <c r="D76" s="25" t="n"/>
      <c r="E76" s="25" t="n"/>
      <c r="F76" s="26" t="n"/>
      <c r="G76" s="27">
        <f>IF(ISNUMBER(Eingaben!$C$16),IF(ISNUMBER(D76),IF(LEN(E76)=0,MAX(0,_xlfn.DAYS(Eingaben!$C$17,MAX(DATE(YEAR(D76),MONTH(D76),DAY(D76)),Eingaben!$C$16))+1),IF(ISNUMBER(E76),IF(_xlfn.DAYS(DATE(YEAR(E76),MONTH(E76),DAY(E76)),DATE(YEAR(D76),MONTH(D76),DAY(D76)))&lt;0,0,MAX(0,MIN(_xlfn.DAYS(Eingaben!$C$17,MAX(DATE(YEAR(D76),MONTH(D76),DAY(D76)),Eingaben!$C$16)),MAX(_xlfn.DAYS(DATE(YEAR(E76),MONTH(E76),DAY(E76)),MAX(DATE(YEAR(D76),MONTH(D76),DAY(D76)),Eingaben!$C$16))-1+Eingaben!$C$19,_xlfn.DAYS(DATE(YEAR(D76),MONTH(D76),DAY(D76)),MAX(DATE(YEAR(D76),MONTH(D76),DAY(D76)),Eingaben!$C$16))))+1)),0)),0),0)</f>
        <v/>
      </c>
      <c r="H76" s="27">
        <f>MAX(0,G76-IF(ISNUMBER(F76),MAX(0,F76),0))</f>
        <v/>
      </c>
      <c r="I76" s="27">
        <f>MID(IF(K76=1,"; Einzug fehlt oder ist kein Datum","")&amp;IF(L76=1,"; Auszug ist kein Datum","")&amp;IF(M76=1,"; Auszug liegt vor Einzug","")&amp;IF(N76=1,"; Bewohner-ID fehlt","")&amp;IF(O76=1,"; Bewohner-ID doppelt","")&amp;IF(P76=1,"; Abwesenheitstage ungültig (ganze Zahl ab 0)","")&amp;IF(Q76=1,"; Abwesenheit größer als Aufenthaltstage","")&amp;IF(R76=1,"; Ein- und Auszug am selben Tag (Zählregel laut Vertrag prüfen)","")&amp;IF(S76=1,"; Kein Aufenthaltstag im Abrechnungsmonat",""),3,400)</f>
        <v/>
      </c>
      <c r="J76" s="22">
        <f>IF(LEN(B76)+LEN(C76)+LEN(D76)+LEN(E76)+LEN(F76)&gt;0,1,0)</f>
        <v/>
      </c>
      <c r="K76" s="22">
        <f>IF(J76=1,IF(ISNUMBER(D76),0,1),0)</f>
        <v/>
      </c>
      <c r="L76" s="22">
        <f>IF(LEN(E76)&gt;0,IF(ISNUMBER(E76),0,1),0)</f>
        <v/>
      </c>
      <c r="M76" s="22">
        <f>IF(ISNUMBER(D76),IF(ISNUMBER(E76),IF(_xlfn.DAYS(DATE(YEAR(E76),MONTH(E76),DAY(E76)),DATE(YEAR(D76),MONTH(D76),DAY(D76)))&lt;0,1,0),0),0)</f>
        <v/>
      </c>
      <c r="N76" s="22">
        <f>IF(J76=1,IF(LEN(B76)&gt;0,0,1),0)</f>
        <v/>
      </c>
      <c r="O76" s="22">
        <f>IF(LEN(B76)&gt;0,IF(SUMPRODUCT(($B$5:$B$504=B76)*1)&gt;1,1,0),0)</f>
        <v/>
      </c>
      <c r="P76" s="22">
        <f>IF(LEN(F76)&gt;0,IF(ISNUMBER(F76),IF(F76&lt;0,1,IF(F76&lt;&gt;INT(F76),1,0)),1),0)</f>
        <v/>
      </c>
      <c r="Q76" s="22">
        <f>IF(ISNUMBER(F76),IF(ISNUMBER(Eingaben!$C$16),IF(F76&gt;G76,1,0),0),0)</f>
        <v/>
      </c>
      <c r="R76" s="22">
        <f>IF(ISNUMBER(D76),IF(ISNUMBER(E76),IF(_xlfn.DAYS(DATE(YEAR(E76),MONTH(E76),DAY(E76)),DATE(YEAR(D76),MONTH(D76),DAY(D76)))=0,1,0),0),0)</f>
        <v/>
      </c>
      <c r="S76" s="22">
        <f>IF(J76=1,IF(ISNUMBER(Eingaben!$C$16),IF(K76+L76+M76+R76=0,IF(G76=0,1,0),0),0),0)</f>
        <v/>
      </c>
    </row>
    <row r="77">
      <c r="A77" s="22" t="n">
        <v>73</v>
      </c>
      <c r="B77" s="24" t="n"/>
      <c r="C77" s="24" t="n"/>
      <c r="D77" s="25" t="n"/>
      <c r="E77" s="25" t="n"/>
      <c r="F77" s="26" t="n"/>
      <c r="G77" s="27">
        <f>IF(ISNUMBER(Eingaben!$C$16),IF(ISNUMBER(D77),IF(LEN(E77)=0,MAX(0,_xlfn.DAYS(Eingaben!$C$17,MAX(DATE(YEAR(D77),MONTH(D77),DAY(D77)),Eingaben!$C$16))+1),IF(ISNUMBER(E77),IF(_xlfn.DAYS(DATE(YEAR(E77),MONTH(E77),DAY(E77)),DATE(YEAR(D77),MONTH(D77),DAY(D77)))&lt;0,0,MAX(0,MIN(_xlfn.DAYS(Eingaben!$C$17,MAX(DATE(YEAR(D77),MONTH(D77),DAY(D77)),Eingaben!$C$16)),MAX(_xlfn.DAYS(DATE(YEAR(E77),MONTH(E77),DAY(E77)),MAX(DATE(YEAR(D77),MONTH(D77),DAY(D77)),Eingaben!$C$16))-1+Eingaben!$C$19,_xlfn.DAYS(DATE(YEAR(D77),MONTH(D77),DAY(D77)),MAX(DATE(YEAR(D77),MONTH(D77),DAY(D77)),Eingaben!$C$16))))+1)),0)),0),0)</f>
        <v/>
      </c>
      <c r="H77" s="27">
        <f>MAX(0,G77-IF(ISNUMBER(F77),MAX(0,F77),0))</f>
        <v/>
      </c>
      <c r="I77" s="27">
        <f>MID(IF(K77=1,"; Einzug fehlt oder ist kein Datum","")&amp;IF(L77=1,"; Auszug ist kein Datum","")&amp;IF(M77=1,"; Auszug liegt vor Einzug","")&amp;IF(N77=1,"; Bewohner-ID fehlt","")&amp;IF(O77=1,"; Bewohner-ID doppelt","")&amp;IF(P77=1,"; Abwesenheitstage ungültig (ganze Zahl ab 0)","")&amp;IF(Q77=1,"; Abwesenheit größer als Aufenthaltstage","")&amp;IF(R77=1,"; Ein- und Auszug am selben Tag (Zählregel laut Vertrag prüfen)","")&amp;IF(S77=1,"; Kein Aufenthaltstag im Abrechnungsmonat",""),3,400)</f>
        <v/>
      </c>
      <c r="J77" s="22">
        <f>IF(LEN(B77)+LEN(C77)+LEN(D77)+LEN(E77)+LEN(F77)&gt;0,1,0)</f>
        <v/>
      </c>
      <c r="K77" s="22">
        <f>IF(J77=1,IF(ISNUMBER(D77),0,1),0)</f>
        <v/>
      </c>
      <c r="L77" s="22">
        <f>IF(LEN(E77)&gt;0,IF(ISNUMBER(E77),0,1),0)</f>
        <v/>
      </c>
      <c r="M77" s="22">
        <f>IF(ISNUMBER(D77),IF(ISNUMBER(E77),IF(_xlfn.DAYS(DATE(YEAR(E77),MONTH(E77),DAY(E77)),DATE(YEAR(D77),MONTH(D77),DAY(D77)))&lt;0,1,0),0),0)</f>
        <v/>
      </c>
      <c r="N77" s="22">
        <f>IF(J77=1,IF(LEN(B77)&gt;0,0,1),0)</f>
        <v/>
      </c>
      <c r="O77" s="22">
        <f>IF(LEN(B77)&gt;0,IF(SUMPRODUCT(($B$5:$B$504=B77)*1)&gt;1,1,0),0)</f>
        <v/>
      </c>
      <c r="P77" s="22">
        <f>IF(LEN(F77)&gt;0,IF(ISNUMBER(F77),IF(F77&lt;0,1,IF(F77&lt;&gt;INT(F77),1,0)),1),0)</f>
        <v/>
      </c>
      <c r="Q77" s="22">
        <f>IF(ISNUMBER(F77),IF(ISNUMBER(Eingaben!$C$16),IF(F77&gt;G77,1,0),0),0)</f>
        <v/>
      </c>
      <c r="R77" s="22">
        <f>IF(ISNUMBER(D77),IF(ISNUMBER(E77),IF(_xlfn.DAYS(DATE(YEAR(E77),MONTH(E77),DAY(E77)),DATE(YEAR(D77),MONTH(D77),DAY(D77)))=0,1,0),0),0)</f>
        <v/>
      </c>
      <c r="S77" s="22">
        <f>IF(J77=1,IF(ISNUMBER(Eingaben!$C$16),IF(K77+L77+M77+R77=0,IF(G77=0,1,0),0),0),0)</f>
        <v/>
      </c>
    </row>
    <row r="78">
      <c r="A78" s="22" t="n">
        <v>74</v>
      </c>
      <c r="B78" s="24" t="n"/>
      <c r="C78" s="24" t="n"/>
      <c r="D78" s="25" t="n"/>
      <c r="E78" s="25" t="n"/>
      <c r="F78" s="26" t="n"/>
      <c r="G78" s="27">
        <f>IF(ISNUMBER(Eingaben!$C$16),IF(ISNUMBER(D78),IF(LEN(E78)=0,MAX(0,_xlfn.DAYS(Eingaben!$C$17,MAX(DATE(YEAR(D78),MONTH(D78),DAY(D78)),Eingaben!$C$16))+1),IF(ISNUMBER(E78),IF(_xlfn.DAYS(DATE(YEAR(E78),MONTH(E78),DAY(E78)),DATE(YEAR(D78),MONTH(D78),DAY(D78)))&lt;0,0,MAX(0,MIN(_xlfn.DAYS(Eingaben!$C$17,MAX(DATE(YEAR(D78),MONTH(D78),DAY(D78)),Eingaben!$C$16)),MAX(_xlfn.DAYS(DATE(YEAR(E78),MONTH(E78),DAY(E78)),MAX(DATE(YEAR(D78),MONTH(D78),DAY(D78)),Eingaben!$C$16))-1+Eingaben!$C$19,_xlfn.DAYS(DATE(YEAR(D78),MONTH(D78),DAY(D78)),MAX(DATE(YEAR(D78),MONTH(D78),DAY(D78)),Eingaben!$C$16))))+1)),0)),0),0)</f>
        <v/>
      </c>
      <c r="H78" s="27">
        <f>MAX(0,G78-IF(ISNUMBER(F78),MAX(0,F78),0))</f>
        <v/>
      </c>
      <c r="I78" s="27">
        <f>MID(IF(K78=1,"; Einzug fehlt oder ist kein Datum","")&amp;IF(L78=1,"; Auszug ist kein Datum","")&amp;IF(M78=1,"; Auszug liegt vor Einzug","")&amp;IF(N78=1,"; Bewohner-ID fehlt","")&amp;IF(O78=1,"; Bewohner-ID doppelt","")&amp;IF(P78=1,"; Abwesenheitstage ungültig (ganze Zahl ab 0)","")&amp;IF(Q78=1,"; Abwesenheit größer als Aufenthaltstage","")&amp;IF(R78=1,"; Ein- und Auszug am selben Tag (Zählregel laut Vertrag prüfen)","")&amp;IF(S78=1,"; Kein Aufenthaltstag im Abrechnungsmonat",""),3,400)</f>
        <v/>
      </c>
      <c r="J78" s="22">
        <f>IF(LEN(B78)+LEN(C78)+LEN(D78)+LEN(E78)+LEN(F78)&gt;0,1,0)</f>
        <v/>
      </c>
      <c r="K78" s="22">
        <f>IF(J78=1,IF(ISNUMBER(D78),0,1),0)</f>
        <v/>
      </c>
      <c r="L78" s="22">
        <f>IF(LEN(E78)&gt;0,IF(ISNUMBER(E78),0,1),0)</f>
        <v/>
      </c>
      <c r="M78" s="22">
        <f>IF(ISNUMBER(D78),IF(ISNUMBER(E78),IF(_xlfn.DAYS(DATE(YEAR(E78),MONTH(E78),DAY(E78)),DATE(YEAR(D78),MONTH(D78),DAY(D78)))&lt;0,1,0),0),0)</f>
        <v/>
      </c>
      <c r="N78" s="22">
        <f>IF(J78=1,IF(LEN(B78)&gt;0,0,1),0)</f>
        <v/>
      </c>
      <c r="O78" s="22">
        <f>IF(LEN(B78)&gt;0,IF(SUMPRODUCT(($B$5:$B$504=B78)*1)&gt;1,1,0),0)</f>
        <v/>
      </c>
      <c r="P78" s="22">
        <f>IF(LEN(F78)&gt;0,IF(ISNUMBER(F78),IF(F78&lt;0,1,IF(F78&lt;&gt;INT(F78),1,0)),1),0)</f>
        <v/>
      </c>
      <c r="Q78" s="22">
        <f>IF(ISNUMBER(F78),IF(ISNUMBER(Eingaben!$C$16),IF(F78&gt;G78,1,0),0),0)</f>
        <v/>
      </c>
      <c r="R78" s="22">
        <f>IF(ISNUMBER(D78),IF(ISNUMBER(E78),IF(_xlfn.DAYS(DATE(YEAR(E78),MONTH(E78),DAY(E78)),DATE(YEAR(D78),MONTH(D78),DAY(D78)))=0,1,0),0),0)</f>
        <v/>
      </c>
      <c r="S78" s="22">
        <f>IF(J78=1,IF(ISNUMBER(Eingaben!$C$16),IF(K78+L78+M78+R78=0,IF(G78=0,1,0),0),0),0)</f>
        <v/>
      </c>
    </row>
    <row r="79">
      <c r="A79" s="22" t="n">
        <v>75</v>
      </c>
      <c r="B79" s="24" t="n"/>
      <c r="C79" s="24" t="n"/>
      <c r="D79" s="25" t="n"/>
      <c r="E79" s="25" t="n"/>
      <c r="F79" s="26" t="n"/>
      <c r="G79" s="27">
        <f>IF(ISNUMBER(Eingaben!$C$16),IF(ISNUMBER(D79),IF(LEN(E79)=0,MAX(0,_xlfn.DAYS(Eingaben!$C$17,MAX(DATE(YEAR(D79),MONTH(D79),DAY(D79)),Eingaben!$C$16))+1),IF(ISNUMBER(E79),IF(_xlfn.DAYS(DATE(YEAR(E79),MONTH(E79),DAY(E79)),DATE(YEAR(D79),MONTH(D79),DAY(D79)))&lt;0,0,MAX(0,MIN(_xlfn.DAYS(Eingaben!$C$17,MAX(DATE(YEAR(D79),MONTH(D79),DAY(D79)),Eingaben!$C$16)),MAX(_xlfn.DAYS(DATE(YEAR(E79),MONTH(E79),DAY(E79)),MAX(DATE(YEAR(D79),MONTH(D79),DAY(D79)),Eingaben!$C$16))-1+Eingaben!$C$19,_xlfn.DAYS(DATE(YEAR(D79),MONTH(D79),DAY(D79)),MAX(DATE(YEAR(D79),MONTH(D79),DAY(D79)),Eingaben!$C$16))))+1)),0)),0),0)</f>
        <v/>
      </c>
      <c r="H79" s="27">
        <f>MAX(0,G79-IF(ISNUMBER(F79),MAX(0,F79),0))</f>
        <v/>
      </c>
      <c r="I79" s="27">
        <f>MID(IF(K79=1,"; Einzug fehlt oder ist kein Datum","")&amp;IF(L79=1,"; Auszug ist kein Datum","")&amp;IF(M79=1,"; Auszug liegt vor Einzug","")&amp;IF(N79=1,"; Bewohner-ID fehlt","")&amp;IF(O79=1,"; Bewohner-ID doppelt","")&amp;IF(P79=1,"; Abwesenheitstage ungültig (ganze Zahl ab 0)","")&amp;IF(Q79=1,"; Abwesenheit größer als Aufenthaltstage","")&amp;IF(R79=1,"; Ein- und Auszug am selben Tag (Zählregel laut Vertrag prüfen)","")&amp;IF(S79=1,"; Kein Aufenthaltstag im Abrechnungsmonat",""),3,400)</f>
        <v/>
      </c>
      <c r="J79" s="22">
        <f>IF(LEN(B79)+LEN(C79)+LEN(D79)+LEN(E79)+LEN(F79)&gt;0,1,0)</f>
        <v/>
      </c>
      <c r="K79" s="22">
        <f>IF(J79=1,IF(ISNUMBER(D79),0,1),0)</f>
        <v/>
      </c>
      <c r="L79" s="22">
        <f>IF(LEN(E79)&gt;0,IF(ISNUMBER(E79),0,1),0)</f>
        <v/>
      </c>
      <c r="M79" s="22">
        <f>IF(ISNUMBER(D79),IF(ISNUMBER(E79),IF(_xlfn.DAYS(DATE(YEAR(E79),MONTH(E79),DAY(E79)),DATE(YEAR(D79),MONTH(D79),DAY(D79)))&lt;0,1,0),0),0)</f>
        <v/>
      </c>
      <c r="N79" s="22">
        <f>IF(J79=1,IF(LEN(B79)&gt;0,0,1),0)</f>
        <v/>
      </c>
      <c r="O79" s="22">
        <f>IF(LEN(B79)&gt;0,IF(SUMPRODUCT(($B$5:$B$504=B79)*1)&gt;1,1,0),0)</f>
        <v/>
      </c>
      <c r="P79" s="22">
        <f>IF(LEN(F79)&gt;0,IF(ISNUMBER(F79),IF(F79&lt;0,1,IF(F79&lt;&gt;INT(F79),1,0)),1),0)</f>
        <v/>
      </c>
      <c r="Q79" s="22">
        <f>IF(ISNUMBER(F79),IF(ISNUMBER(Eingaben!$C$16),IF(F79&gt;G79,1,0),0),0)</f>
        <v/>
      </c>
      <c r="R79" s="22">
        <f>IF(ISNUMBER(D79),IF(ISNUMBER(E79),IF(_xlfn.DAYS(DATE(YEAR(E79),MONTH(E79),DAY(E79)),DATE(YEAR(D79),MONTH(D79),DAY(D79)))=0,1,0),0),0)</f>
        <v/>
      </c>
      <c r="S79" s="22">
        <f>IF(J79=1,IF(ISNUMBER(Eingaben!$C$16),IF(K79+L79+M79+R79=0,IF(G79=0,1,0),0),0),0)</f>
        <v/>
      </c>
    </row>
    <row r="80">
      <c r="A80" s="22" t="n">
        <v>76</v>
      </c>
      <c r="B80" s="24" t="n"/>
      <c r="C80" s="24" t="n"/>
      <c r="D80" s="25" t="n"/>
      <c r="E80" s="25" t="n"/>
      <c r="F80" s="26" t="n"/>
      <c r="G80" s="27">
        <f>IF(ISNUMBER(Eingaben!$C$16),IF(ISNUMBER(D80),IF(LEN(E80)=0,MAX(0,_xlfn.DAYS(Eingaben!$C$17,MAX(DATE(YEAR(D80),MONTH(D80),DAY(D80)),Eingaben!$C$16))+1),IF(ISNUMBER(E80),IF(_xlfn.DAYS(DATE(YEAR(E80),MONTH(E80),DAY(E80)),DATE(YEAR(D80),MONTH(D80),DAY(D80)))&lt;0,0,MAX(0,MIN(_xlfn.DAYS(Eingaben!$C$17,MAX(DATE(YEAR(D80),MONTH(D80),DAY(D80)),Eingaben!$C$16)),MAX(_xlfn.DAYS(DATE(YEAR(E80),MONTH(E80),DAY(E80)),MAX(DATE(YEAR(D80),MONTH(D80),DAY(D80)),Eingaben!$C$16))-1+Eingaben!$C$19,_xlfn.DAYS(DATE(YEAR(D80),MONTH(D80),DAY(D80)),MAX(DATE(YEAR(D80),MONTH(D80),DAY(D80)),Eingaben!$C$16))))+1)),0)),0),0)</f>
        <v/>
      </c>
      <c r="H80" s="27">
        <f>MAX(0,G80-IF(ISNUMBER(F80),MAX(0,F80),0))</f>
        <v/>
      </c>
      <c r="I80" s="27">
        <f>MID(IF(K80=1,"; Einzug fehlt oder ist kein Datum","")&amp;IF(L80=1,"; Auszug ist kein Datum","")&amp;IF(M80=1,"; Auszug liegt vor Einzug","")&amp;IF(N80=1,"; Bewohner-ID fehlt","")&amp;IF(O80=1,"; Bewohner-ID doppelt","")&amp;IF(P80=1,"; Abwesenheitstage ungültig (ganze Zahl ab 0)","")&amp;IF(Q80=1,"; Abwesenheit größer als Aufenthaltstage","")&amp;IF(R80=1,"; Ein- und Auszug am selben Tag (Zählregel laut Vertrag prüfen)","")&amp;IF(S80=1,"; Kein Aufenthaltstag im Abrechnungsmonat",""),3,400)</f>
        <v/>
      </c>
      <c r="J80" s="22">
        <f>IF(LEN(B80)+LEN(C80)+LEN(D80)+LEN(E80)+LEN(F80)&gt;0,1,0)</f>
        <v/>
      </c>
      <c r="K80" s="22">
        <f>IF(J80=1,IF(ISNUMBER(D80),0,1),0)</f>
        <v/>
      </c>
      <c r="L80" s="22">
        <f>IF(LEN(E80)&gt;0,IF(ISNUMBER(E80),0,1),0)</f>
        <v/>
      </c>
      <c r="M80" s="22">
        <f>IF(ISNUMBER(D80),IF(ISNUMBER(E80),IF(_xlfn.DAYS(DATE(YEAR(E80),MONTH(E80),DAY(E80)),DATE(YEAR(D80),MONTH(D80),DAY(D80)))&lt;0,1,0),0),0)</f>
        <v/>
      </c>
      <c r="N80" s="22">
        <f>IF(J80=1,IF(LEN(B80)&gt;0,0,1),0)</f>
        <v/>
      </c>
      <c r="O80" s="22">
        <f>IF(LEN(B80)&gt;0,IF(SUMPRODUCT(($B$5:$B$504=B80)*1)&gt;1,1,0),0)</f>
        <v/>
      </c>
      <c r="P80" s="22">
        <f>IF(LEN(F80)&gt;0,IF(ISNUMBER(F80),IF(F80&lt;0,1,IF(F80&lt;&gt;INT(F80),1,0)),1),0)</f>
        <v/>
      </c>
      <c r="Q80" s="22">
        <f>IF(ISNUMBER(F80),IF(ISNUMBER(Eingaben!$C$16),IF(F80&gt;G80,1,0),0),0)</f>
        <v/>
      </c>
      <c r="R80" s="22">
        <f>IF(ISNUMBER(D80),IF(ISNUMBER(E80),IF(_xlfn.DAYS(DATE(YEAR(E80),MONTH(E80),DAY(E80)),DATE(YEAR(D80),MONTH(D80),DAY(D80)))=0,1,0),0),0)</f>
        <v/>
      </c>
      <c r="S80" s="22">
        <f>IF(J80=1,IF(ISNUMBER(Eingaben!$C$16),IF(K80+L80+M80+R80=0,IF(G80=0,1,0),0),0),0)</f>
        <v/>
      </c>
    </row>
    <row r="81">
      <c r="A81" s="22" t="n">
        <v>77</v>
      </c>
      <c r="B81" s="24" t="n"/>
      <c r="C81" s="24" t="n"/>
      <c r="D81" s="25" t="n"/>
      <c r="E81" s="25" t="n"/>
      <c r="F81" s="26" t="n"/>
      <c r="G81" s="27">
        <f>IF(ISNUMBER(Eingaben!$C$16),IF(ISNUMBER(D81),IF(LEN(E81)=0,MAX(0,_xlfn.DAYS(Eingaben!$C$17,MAX(DATE(YEAR(D81),MONTH(D81),DAY(D81)),Eingaben!$C$16))+1),IF(ISNUMBER(E81),IF(_xlfn.DAYS(DATE(YEAR(E81),MONTH(E81),DAY(E81)),DATE(YEAR(D81),MONTH(D81),DAY(D81)))&lt;0,0,MAX(0,MIN(_xlfn.DAYS(Eingaben!$C$17,MAX(DATE(YEAR(D81),MONTH(D81),DAY(D81)),Eingaben!$C$16)),MAX(_xlfn.DAYS(DATE(YEAR(E81),MONTH(E81),DAY(E81)),MAX(DATE(YEAR(D81),MONTH(D81),DAY(D81)),Eingaben!$C$16))-1+Eingaben!$C$19,_xlfn.DAYS(DATE(YEAR(D81),MONTH(D81),DAY(D81)),MAX(DATE(YEAR(D81),MONTH(D81),DAY(D81)),Eingaben!$C$16))))+1)),0)),0),0)</f>
        <v/>
      </c>
      <c r="H81" s="27">
        <f>MAX(0,G81-IF(ISNUMBER(F81),MAX(0,F81),0))</f>
        <v/>
      </c>
      <c r="I81" s="27">
        <f>MID(IF(K81=1,"; Einzug fehlt oder ist kein Datum","")&amp;IF(L81=1,"; Auszug ist kein Datum","")&amp;IF(M81=1,"; Auszug liegt vor Einzug","")&amp;IF(N81=1,"; Bewohner-ID fehlt","")&amp;IF(O81=1,"; Bewohner-ID doppelt","")&amp;IF(P81=1,"; Abwesenheitstage ungültig (ganze Zahl ab 0)","")&amp;IF(Q81=1,"; Abwesenheit größer als Aufenthaltstage","")&amp;IF(R81=1,"; Ein- und Auszug am selben Tag (Zählregel laut Vertrag prüfen)","")&amp;IF(S81=1,"; Kein Aufenthaltstag im Abrechnungsmonat",""),3,400)</f>
        <v/>
      </c>
      <c r="J81" s="22">
        <f>IF(LEN(B81)+LEN(C81)+LEN(D81)+LEN(E81)+LEN(F81)&gt;0,1,0)</f>
        <v/>
      </c>
      <c r="K81" s="22">
        <f>IF(J81=1,IF(ISNUMBER(D81),0,1),0)</f>
        <v/>
      </c>
      <c r="L81" s="22">
        <f>IF(LEN(E81)&gt;0,IF(ISNUMBER(E81),0,1),0)</f>
        <v/>
      </c>
      <c r="M81" s="22">
        <f>IF(ISNUMBER(D81),IF(ISNUMBER(E81),IF(_xlfn.DAYS(DATE(YEAR(E81),MONTH(E81),DAY(E81)),DATE(YEAR(D81),MONTH(D81),DAY(D81)))&lt;0,1,0),0),0)</f>
        <v/>
      </c>
      <c r="N81" s="22">
        <f>IF(J81=1,IF(LEN(B81)&gt;0,0,1),0)</f>
        <v/>
      </c>
      <c r="O81" s="22">
        <f>IF(LEN(B81)&gt;0,IF(SUMPRODUCT(($B$5:$B$504=B81)*1)&gt;1,1,0),0)</f>
        <v/>
      </c>
      <c r="P81" s="22">
        <f>IF(LEN(F81)&gt;0,IF(ISNUMBER(F81),IF(F81&lt;0,1,IF(F81&lt;&gt;INT(F81),1,0)),1),0)</f>
        <v/>
      </c>
      <c r="Q81" s="22">
        <f>IF(ISNUMBER(F81),IF(ISNUMBER(Eingaben!$C$16),IF(F81&gt;G81,1,0),0),0)</f>
        <v/>
      </c>
      <c r="R81" s="22">
        <f>IF(ISNUMBER(D81),IF(ISNUMBER(E81),IF(_xlfn.DAYS(DATE(YEAR(E81),MONTH(E81),DAY(E81)),DATE(YEAR(D81),MONTH(D81),DAY(D81)))=0,1,0),0),0)</f>
        <v/>
      </c>
      <c r="S81" s="22">
        <f>IF(J81=1,IF(ISNUMBER(Eingaben!$C$16),IF(K81+L81+M81+R81=0,IF(G81=0,1,0),0),0),0)</f>
        <v/>
      </c>
    </row>
    <row r="82">
      <c r="A82" s="22" t="n">
        <v>78</v>
      </c>
      <c r="B82" s="24" t="n"/>
      <c r="C82" s="24" t="n"/>
      <c r="D82" s="25" t="n"/>
      <c r="E82" s="25" t="n"/>
      <c r="F82" s="26" t="n"/>
      <c r="G82" s="27">
        <f>IF(ISNUMBER(Eingaben!$C$16),IF(ISNUMBER(D82),IF(LEN(E82)=0,MAX(0,_xlfn.DAYS(Eingaben!$C$17,MAX(DATE(YEAR(D82),MONTH(D82),DAY(D82)),Eingaben!$C$16))+1),IF(ISNUMBER(E82),IF(_xlfn.DAYS(DATE(YEAR(E82),MONTH(E82),DAY(E82)),DATE(YEAR(D82),MONTH(D82),DAY(D82)))&lt;0,0,MAX(0,MIN(_xlfn.DAYS(Eingaben!$C$17,MAX(DATE(YEAR(D82),MONTH(D82),DAY(D82)),Eingaben!$C$16)),MAX(_xlfn.DAYS(DATE(YEAR(E82),MONTH(E82),DAY(E82)),MAX(DATE(YEAR(D82),MONTH(D82),DAY(D82)),Eingaben!$C$16))-1+Eingaben!$C$19,_xlfn.DAYS(DATE(YEAR(D82),MONTH(D82),DAY(D82)),MAX(DATE(YEAR(D82),MONTH(D82),DAY(D82)),Eingaben!$C$16))))+1)),0)),0),0)</f>
        <v/>
      </c>
      <c r="H82" s="27">
        <f>MAX(0,G82-IF(ISNUMBER(F82),MAX(0,F82),0))</f>
        <v/>
      </c>
      <c r="I82" s="27">
        <f>MID(IF(K82=1,"; Einzug fehlt oder ist kein Datum","")&amp;IF(L82=1,"; Auszug ist kein Datum","")&amp;IF(M82=1,"; Auszug liegt vor Einzug","")&amp;IF(N82=1,"; Bewohner-ID fehlt","")&amp;IF(O82=1,"; Bewohner-ID doppelt","")&amp;IF(P82=1,"; Abwesenheitstage ungültig (ganze Zahl ab 0)","")&amp;IF(Q82=1,"; Abwesenheit größer als Aufenthaltstage","")&amp;IF(R82=1,"; Ein- und Auszug am selben Tag (Zählregel laut Vertrag prüfen)","")&amp;IF(S82=1,"; Kein Aufenthaltstag im Abrechnungsmonat",""),3,400)</f>
        <v/>
      </c>
      <c r="J82" s="22">
        <f>IF(LEN(B82)+LEN(C82)+LEN(D82)+LEN(E82)+LEN(F82)&gt;0,1,0)</f>
        <v/>
      </c>
      <c r="K82" s="22">
        <f>IF(J82=1,IF(ISNUMBER(D82),0,1),0)</f>
        <v/>
      </c>
      <c r="L82" s="22">
        <f>IF(LEN(E82)&gt;0,IF(ISNUMBER(E82),0,1),0)</f>
        <v/>
      </c>
      <c r="M82" s="22">
        <f>IF(ISNUMBER(D82),IF(ISNUMBER(E82),IF(_xlfn.DAYS(DATE(YEAR(E82),MONTH(E82),DAY(E82)),DATE(YEAR(D82),MONTH(D82),DAY(D82)))&lt;0,1,0),0),0)</f>
        <v/>
      </c>
      <c r="N82" s="22">
        <f>IF(J82=1,IF(LEN(B82)&gt;0,0,1),0)</f>
        <v/>
      </c>
      <c r="O82" s="22">
        <f>IF(LEN(B82)&gt;0,IF(SUMPRODUCT(($B$5:$B$504=B82)*1)&gt;1,1,0),0)</f>
        <v/>
      </c>
      <c r="P82" s="22">
        <f>IF(LEN(F82)&gt;0,IF(ISNUMBER(F82),IF(F82&lt;0,1,IF(F82&lt;&gt;INT(F82),1,0)),1),0)</f>
        <v/>
      </c>
      <c r="Q82" s="22">
        <f>IF(ISNUMBER(F82),IF(ISNUMBER(Eingaben!$C$16),IF(F82&gt;G82,1,0),0),0)</f>
        <v/>
      </c>
      <c r="R82" s="22">
        <f>IF(ISNUMBER(D82),IF(ISNUMBER(E82),IF(_xlfn.DAYS(DATE(YEAR(E82),MONTH(E82),DAY(E82)),DATE(YEAR(D82),MONTH(D82),DAY(D82)))=0,1,0),0),0)</f>
        <v/>
      </c>
      <c r="S82" s="22">
        <f>IF(J82=1,IF(ISNUMBER(Eingaben!$C$16),IF(K82+L82+M82+R82=0,IF(G82=0,1,0),0),0),0)</f>
        <v/>
      </c>
    </row>
    <row r="83">
      <c r="A83" s="22" t="n">
        <v>79</v>
      </c>
      <c r="B83" s="24" t="n"/>
      <c r="C83" s="24" t="n"/>
      <c r="D83" s="25" t="n"/>
      <c r="E83" s="25" t="n"/>
      <c r="F83" s="26" t="n"/>
      <c r="G83" s="27">
        <f>IF(ISNUMBER(Eingaben!$C$16),IF(ISNUMBER(D83),IF(LEN(E83)=0,MAX(0,_xlfn.DAYS(Eingaben!$C$17,MAX(DATE(YEAR(D83),MONTH(D83),DAY(D83)),Eingaben!$C$16))+1),IF(ISNUMBER(E83),IF(_xlfn.DAYS(DATE(YEAR(E83),MONTH(E83),DAY(E83)),DATE(YEAR(D83),MONTH(D83),DAY(D83)))&lt;0,0,MAX(0,MIN(_xlfn.DAYS(Eingaben!$C$17,MAX(DATE(YEAR(D83),MONTH(D83),DAY(D83)),Eingaben!$C$16)),MAX(_xlfn.DAYS(DATE(YEAR(E83),MONTH(E83),DAY(E83)),MAX(DATE(YEAR(D83),MONTH(D83),DAY(D83)),Eingaben!$C$16))-1+Eingaben!$C$19,_xlfn.DAYS(DATE(YEAR(D83),MONTH(D83),DAY(D83)),MAX(DATE(YEAR(D83),MONTH(D83),DAY(D83)),Eingaben!$C$16))))+1)),0)),0),0)</f>
        <v/>
      </c>
      <c r="H83" s="27">
        <f>MAX(0,G83-IF(ISNUMBER(F83),MAX(0,F83),0))</f>
        <v/>
      </c>
      <c r="I83" s="27">
        <f>MID(IF(K83=1,"; Einzug fehlt oder ist kein Datum","")&amp;IF(L83=1,"; Auszug ist kein Datum","")&amp;IF(M83=1,"; Auszug liegt vor Einzug","")&amp;IF(N83=1,"; Bewohner-ID fehlt","")&amp;IF(O83=1,"; Bewohner-ID doppelt","")&amp;IF(P83=1,"; Abwesenheitstage ungültig (ganze Zahl ab 0)","")&amp;IF(Q83=1,"; Abwesenheit größer als Aufenthaltstage","")&amp;IF(R83=1,"; Ein- und Auszug am selben Tag (Zählregel laut Vertrag prüfen)","")&amp;IF(S83=1,"; Kein Aufenthaltstag im Abrechnungsmonat",""),3,400)</f>
        <v/>
      </c>
      <c r="J83" s="22">
        <f>IF(LEN(B83)+LEN(C83)+LEN(D83)+LEN(E83)+LEN(F83)&gt;0,1,0)</f>
        <v/>
      </c>
      <c r="K83" s="22">
        <f>IF(J83=1,IF(ISNUMBER(D83),0,1),0)</f>
        <v/>
      </c>
      <c r="L83" s="22">
        <f>IF(LEN(E83)&gt;0,IF(ISNUMBER(E83),0,1),0)</f>
        <v/>
      </c>
      <c r="M83" s="22">
        <f>IF(ISNUMBER(D83),IF(ISNUMBER(E83),IF(_xlfn.DAYS(DATE(YEAR(E83),MONTH(E83),DAY(E83)),DATE(YEAR(D83),MONTH(D83),DAY(D83)))&lt;0,1,0),0),0)</f>
        <v/>
      </c>
      <c r="N83" s="22">
        <f>IF(J83=1,IF(LEN(B83)&gt;0,0,1),0)</f>
        <v/>
      </c>
      <c r="O83" s="22">
        <f>IF(LEN(B83)&gt;0,IF(SUMPRODUCT(($B$5:$B$504=B83)*1)&gt;1,1,0),0)</f>
        <v/>
      </c>
      <c r="P83" s="22">
        <f>IF(LEN(F83)&gt;0,IF(ISNUMBER(F83),IF(F83&lt;0,1,IF(F83&lt;&gt;INT(F83),1,0)),1),0)</f>
        <v/>
      </c>
      <c r="Q83" s="22">
        <f>IF(ISNUMBER(F83),IF(ISNUMBER(Eingaben!$C$16),IF(F83&gt;G83,1,0),0),0)</f>
        <v/>
      </c>
      <c r="R83" s="22">
        <f>IF(ISNUMBER(D83),IF(ISNUMBER(E83),IF(_xlfn.DAYS(DATE(YEAR(E83),MONTH(E83),DAY(E83)),DATE(YEAR(D83),MONTH(D83),DAY(D83)))=0,1,0),0),0)</f>
        <v/>
      </c>
      <c r="S83" s="22">
        <f>IF(J83=1,IF(ISNUMBER(Eingaben!$C$16),IF(K83+L83+M83+R83=0,IF(G83=0,1,0),0),0),0)</f>
        <v/>
      </c>
    </row>
    <row r="84">
      <c r="A84" s="22" t="n">
        <v>80</v>
      </c>
      <c r="B84" s="24" t="n"/>
      <c r="C84" s="24" t="n"/>
      <c r="D84" s="25" t="n"/>
      <c r="E84" s="25" t="n"/>
      <c r="F84" s="26" t="n"/>
      <c r="G84" s="27">
        <f>IF(ISNUMBER(Eingaben!$C$16),IF(ISNUMBER(D84),IF(LEN(E84)=0,MAX(0,_xlfn.DAYS(Eingaben!$C$17,MAX(DATE(YEAR(D84),MONTH(D84),DAY(D84)),Eingaben!$C$16))+1),IF(ISNUMBER(E84),IF(_xlfn.DAYS(DATE(YEAR(E84),MONTH(E84),DAY(E84)),DATE(YEAR(D84),MONTH(D84),DAY(D84)))&lt;0,0,MAX(0,MIN(_xlfn.DAYS(Eingaben!$C$17,MAX(DATE(YEAR(D84),MONTH(D84),DAY(D84)),Eingaben!$C$16)),MAX(_xlfn.DAYS(DATE(YEAR(E84),MONTH(E84),DAY(E84)),MAX(DATE(YEAR(D84),MONTH(D84),DAY(D84)),Eingaben!$C$16))-1+Eingaben!$C$19,_xlfn.DAYS(DATE(YEAR(D84),MONTH(D84),DAY(D84)),MAX(DATE(YEAR(D84),MONTH(D84),DAY(D84)),Eingaben!$C$16))))+1)),0)),0),0)</f>
        <v/>
      </c>
      <c r="H84" s="27">
        <f>MAX(0,G84-IF(ISNUMBER(F84),MAX(0,F84),0))</f>
        <v/>
      </c>
      <c r="I84" s="27">
        <f>MID(IF(K84=1,"; Einzug fehlt oder ist kein Datum","")&amp;IF(L84=1,"; Auszug ist kein Datum","")&amp;IF(M84=1,"; Auszug liegt vor Einzug","")&amp;IF(N84=1,"; Bewohner-ID fehlt","")&amp;IF(O84=1,"; Bewohner-ID doppelt","")&amp;IF(P84=1,"; Abwesenheitstage ungültig (ganze Zahl ab 0)","")&amp;IF(Q84=1,"; Abwesenheit größer als Aufenthaltstage","")&amp;IF(R84=1,"; Ein- und Auszug am selben Tag (Zählregel laut Vertrag prüfen)","")&amp;IF(S84=1,"; Kein Aufenthaltstag im Abrechnungsmonat",""),3,400)</f>
        <v/>
      </c>
      <c r="J84" s="22">
        <f>IF(LEN(B84)+LEN(C84)+LEN(D84)+LEN(E84)+LEN(F84)&gt;0,1,0)</f>
        <v/>
      </c>
      <c r="K84" s="22">
        <f>IF(J84=1,IF(ISNUMBER(D84),0,1),0)</f>
        <v/>
      </c>
      <c r="L84" s="22">
        <f>IF(LEN(E84)&gt;0,IF(ISNUMBER(E84),0,1),0)</f>
        <v/>
      </c>
      <c r="M84" s="22">
        <f>IF(ISNUMBER(D84),IF(ISNUMBER(E84),IF(_xlfn.DAYS(DATE(YEAR(E84),MONTH(E84),DAY(E84)),DATE(YEAR(D84),MONTH(D84),DAY(D84)))&lt;0,1,0),0),0)</f>
        <v/>
      </c>
      <c r="N84" s="22">
        <f>IF(J84=1,IF(LEN(B84)&gt;0,0,1),0)</f>
        <v/>
      </c>
      <c r="O84" s="22">
        <f>IF(LEN(B84)&gt;0,IF(SUMPRODUCT(($B$5:$B$504=B84)*1)&gt;1,1,0),0)</f>
        <v/>
      </c>
      <c r="P84" s="22">
        <f>IF(LEN(F84)&gt;0,IF(ISNUMBER(F84),IF(F84&lt;0,1,IF(F84&lt;&gt;INT(F84),1,0)),1),0)</f>
        <v/>
      </c>
      <c r="Q84" s="22">
        <f>IF(ISNUMBER(F84),IF(ISNUMBER(Eingaben!$C$16),IF(F84&gt;G84,1,0),0),0)</f>
        <v/>
      </c>
      <c r="R84" s="22">
        <f>IF(ISNUMBER(D84),IF(ISNUMBER(E84),IF(_xlfn.DAYS(DATE(YEAR(E84),MONTH(E84),DAY(E84)),DATE(YEAR(D84),MONTH(D84),DAY(D84)))=0,1,0),0),0)</f>
        <v/>
      </c>
      <c r="S84" s="22">
        <f>IF(J84=1,IF(ISNUMBER(Eingaben!$C$16),IF(K84+L84+M84+R84=0,IF(G84=0,1,0),0),0),0)</f>
        <v/>
      </c>
    </row>
    <row r="85">
      <c r="A85" s="22" t="n">
        <v>81</v>
      </c>
      <c r="B85" s="24" t="n"/>
      <c r="C85" s="24" t="n"/>
      <c r="D85" s="25" t="n"/>
      <c r="E85" s="25" t="n"/>
      <c r="F85" s="26" t="n"/>
      <c r="G85" s="27">
        <f>IF(ISNUMBER(Eingaben!$C$16),IF(ISNUMBER(D85),IF(LEN(E85)=0,MAX(0,_xlfn.DAYS(Eingaben!$C$17,MAX(DATE(YEAR(D85),MONTH(D85),DAY(D85)),Eingaben!$C$16))+1),IF(ISNUMBER(E85),IF(_xlfn.DAYS(DATE(YEAR(E85),MONTH(E85),DAY(E85)),DATE(YEAR(D85),MONTH(D85),DAY(D85)))&lt;0,0,MAX(0,MIN(_xlfn.DAYS(Eingaben!$C$17,MAX(DATE(YEAR(D85),MONTH(D85),DAY(D85)),Eingaben!$C$16)),MAX(_xlfn.DAYS(DATE(YEAR(E85),MONTH(E85),DAY(E85)),MAX(DATE(YEAR(D85),MONTH(D85),DAY(D85)),Eingaben!$C$16))-1+Eingaben!$C$19,_xlfn.DAYS(DATE(YEAR(D85),MONTH(D85),DAY(D85)),MAX(DATE(YEAR(D85),MONTH(D85),DAY(D85)),Eingaben!$C$16))))+1)),0)),0),0)</f>
        <v/>
      </c>
      <c r="H85" s="27">
        <f>MAX(0,G85-IF(ISNUMBER(F85),MAX(0,F85),0))</f>
        <v/>
      </c>
      <c r="I85" s="27">
        <f>MID(IF(K85=1,"; Einzug fehlt oder ist kein Datum","")&amp;IF(L85=1,"; Auszug ist kein Datum","")&amp;IF(M85=1,"; Auszug liegt vor Einzug","")&amp;IF(N85=1,"; Bewohner-ID fehlt","")&amp;IF(O85=1,"; Bewohner-ID doppelt","")&amp;IF(P85=1,"; Abwesenheitstage ungültig (ganze Zahl ab 0)","")&amp;IF(Q85=1,"; Abwesenheit größer als Aufenthaltstage","")&amp;IF(R85=1,"; Ein- und Auszug am selben Tag (Zählregel laut Vertrag prüfen)","")&amp;IF(S85=1,"; Kein Aufenthaltstag im Abrechnungsmonat",""),3,400)</f>
        <v/>
      </c>
      <c r="J85" s="22">
        <f>IF(LEN(B85)+LEN(C85)+LEN(D85)+LEN(E85)+LEN(F85)&gt;0,1,0)</f>
        <v/>
      </c>
      <c r="K85" s="22">
        <f>IF(J85=1,IF(ISNUMBER(D85),0,1),0)</f>
        <v/>
      </c>
      <c r="L85" s="22">
        <f>IF(LEN(E85)&gt;0,IF(ISNUMBER(E85),0,1),0)</f>
        <v/>
      </c>
      <c r="M85" s="22">
        <f>IF(ISNUMBER(D85),IF(ISNUMBER(E85),IF(_xlfn.DAYS(DATE(YEAR(E85),MONTH(E85),DAY(E85)),DATE(YEAR(D85),MONTH(D85),DAY(D85)))&lt;0,1,0),0),0)</f>
        <v/>
      </c>
      <c r="N85" s="22">
        <f>IF(J85=1,IF(LEN(B85)&gt;0,0,1),0)</f>
        <v/>
      </c>
      <c r="O85" s="22">
        <f>IF(LEN(B85)&gt;0,IF(SUMPRODUCT(($B$5:$B$504=B85)*1)&gt;1,1,0),0)</f>
        <v/>
      </c>
      <c r="P85" s="22">
        <f>IF(LEN(F85)&gt;0,IF(ISNUMBER(F85),IF(F85&lt;0,1,IF(F85&lt;&gt;INT(F85),1,0)),1),0)</f>
        <v/>
      </c>
      <c r="Q85" s="22">
        <f>IF(ISNUMBER(F85),IF(ISNUMBER(Eingaben!$C$16),IF(F85&gt;G85,1,0),0),0)</f>
        <v/>
      </c>
      <c r="R85" s="22">
        <f>IF(ISNUMBER(D85),IF(ISNUMBER(E85),IF(_xlfn.DAYS(DATE(YEAR(E85),MONTH(E85),DAY(E85)),DATE(YEAR(D85),MONTH(D85),DAY(D85)))=0,1,0),0),0)</f>
        <v/>
      </c>
      <c r="S85" s="22">
        <f>IF(J85=1,IF(ISNUMBER(Eingaben!$C$16),IF(K85+L85+M85+R85=0,IF(G85=0,1,0),0),0),0)</f>
        <v/>
      </c>
    </row>
    <row r="86">
      <c r="A86" s="22" t="n">
        <v>82</v>
      </c>
      <c r="B86" s="24" t="n"/>
      <c r="C86" s="24" t="n"/>
      <c r="D86" s="25" t="n"/>
      <c r="E86" s="25" t="n"/>
      <c r="F86" s="26" t="n"/>
      <c r="G86" s="27">
        <f>IF(ISNUMBER(Eingaben!$C$16),IF(ISNUMBER(D86),IF(LEN(E86)=0,MAX(0,_xlfn.DAYS(Eingaben!$C$17,MAX(DATE(YEAR(D86),MONTH(D86),DAY(D86)),Eingaben!$C$16))+1),IF(ISNUMBER(E86),IF(_xlfn.DAYS(DATE(YEAR(E86),MONTH(E86),DAY(E86)),DATE(YEAR(D86),MONTH(D86),DAY(D86)))&lt;0,0,MAX(0,MIN(_xlfn.DAYS(Eingaben!$C$17,MAX(DATE(YEAR(D86),MONTH(D86),DAY(D86)),Eingaben!$C$16)),MAX(_xlfn.DAYS(DATE(YEAR(E86),MONTH(E86),DAY(E86)),MAX(DATE(YEAR(D86),MONTH(D86),DAY(D86)),Eingaben!$C$16))-1+Eingaben!$C$19,_xlfn.DAYS(DATE(YEAR(D86),MONTH(D86),DAY(D86)),MAX(DATE(YEAR(D86),MONTH(D86),DAY(D86)),Eingaben!$C$16))))+1)),0)),0),0)</f>
        <v/>
      </c>
      <c r="H86" s="27">
        <f>MAX(0,G86-IF(ISNUMBER(F86),MAX(0,F86),0))</f>
        <v/>
      </c>
      <c r="I86" s="27">
        <f>MID(IF(K86=1,"; Einzug fehlt oder ist kein Datum","")&amp;IF(L86=1,"; Auszug ist kein Datum","")&amp;IF(M86=1,"; Auszug liegt vor Einzug","")&amp;IF(N86=1,"; Bewohner-ID fehlt","")&amp;IF(O86=1,"; Bewohner-ID doppelt","")&amp;IF(P86=1,"; Abwesenheitstage ungültig (ganze Zahl ab 0)","")&amp;IF(Q86=1,"; Abwesenheit größer als Aufenthaltstage","")&amp;IF(R86=1,"; Ein- und Auszug am selben Tag (Zählregel laut Vertrag prüfen)","")&amp;IF(S86=1,"; Kein Aufenthaltstag im Abrechnungsmonat",""),3,400)</f>
        <v/>
      </c>
      <c r="J86" s="22">
        <f>IF(LEN(B86)+LEN(C86)+LEN(D86)+LEN(E86)+LEN(F86)&gt;0,1,0)</f>
        <v/>
      </c>
      <c r="K86" s="22">
        <f>IF(J86=1,IF(ISNUMBER(D86),0,1),0)</f>
        <v/>
      </c>
      <c r="L86" s="22">
        <f>IF(LEN(E86)&gt;0,IF(ISNUMBER(E86),0,1),0)</f>
        <v/>
      </c>
      <c r="M86" s="22">
        <f>IF(ISNUMBER(D86),IF(ISNUMBER(E86),IF(_xlfn.DAYS(DATE(YEAR(E86),MONTH(E86),DAY(E86)),DATE(YEAR(D86),MONTH(D86),DAY(D86)))&lt;0,1,0),0),0)</f>
        <v/>
      </c>
      <c r="N86" s="22">
        <f>IF(J86=1,IF(LEN(B86)&gt;0,0,1),0)</f>
        <v/>
      </c>
      <c r="O86" s="22">
        <f>IF(LEN(B86)&gt;0,IF(SUMPRODUCT(($B$5:$B$504=B86)*1)&gt;1,1,0),0)</f>
        <v/>
      </c>
      <c r="P86" s="22">
        <f>IF(LEN(F86)&gt;0,IF(ISNUMBER(F86),IF(F86&lt;0,1,IF(F86&lt;&gt;INT(F86),1,0)),1),0)</f>
        <v/>
      </c>
      <c r="Q86" s="22">
        <f>IF(ISNUMBER(F86),IF(ISNUMBER(Eingaben!$C$16),IF(F86&gt;G86,1,0),0),0)</f>
        <v/>
      </c>
      <c r="R86" s="22">
        <f>IF(ISNUMBER(D86),IF(ISNUMBER(E86),IF(_xlfn.DAYS(DATE(YEAR(E86),MONTH(E86),DAY(E86)),DATE(YEAR(D86),MONTH(D86),DAY(D86)))=0,1,0),0),0)</f>
        <v/>
      </c>
      <c r="S86" s="22">
        <f>IF(J86=1,IF(ISNUMBER(Eingaben!$C$16),IF(K86+L86+M86+R86=0,IF(G86=0,1,0),0),0),0)</f>
        <v/>
      </c>
    </row>
    <row r="87">
      <c r="A87" s="22" t="n">
        <v>83</v>
      </c>
      <c r="B87" s="24" t="n"/>
      <c r="C87" s="24" t="n"/>
      <c r="D87" s="25" t="n"/>
      <c r="E87" s="25" t="n"/>
      <c r="F87" s="26" t="n"/>
      <c r="G87" s="27">
        <f>IF(ISNUMBER(Eingaben!$C$16),IF(ISNUMBER(D87),IF(LEN(E87)=0,MAX(0,_xlfn.DAYS(Eingaben!$C$17,MAX(DATE(YEAR(D87),MONTH(D87),DAY(D87)),Eingaben!$C$16))+1),IF(ISNUMBER(E87),IF(_xlfn.DAYS(DATE(YEAR(E87),MONTH(E87),DAY(E87)),DATE(YEAR(D87),MONTH(D87),DAY(D87)))&lt;0,0,MAX(0,MIN(_xlfn.DAYS(Eingaben!$C$17,MAX(DATE(YEAR(D87),MONTH(D87),DAY(D87)),Eingaben!$C$16)),MAX(_xlfn.DAYS(DATE(YEAR(E87),MONTH(E87),DAY(E87)),MAX(DATE(YEAR(D87),MONTH(D87),DAY(D87)),Eingaben!$C$16))-1+Eingaben!$C$19,_xlfn.DAYS(DATE(YEAR(D87),MONTH(D87),DAY(D87)),MAX(DATE(YEAR(D87),MONTH(D87),DAY(D87)),Eingaben!$C$16))))+1)),0)),0),0)</f>
        <v/>
      </c>
      <c r="H87" s="27">
        <f>MAX(0,G87-IF(ISNUMBER(F87),MAX(0,F87),0))</f>
        <v/>
      </c>
      <c r="I87" s="27">
        <f>MID(IF(K87=1,"; Einzug fehlt oder ist kein Datum","")&amp;IF(L87=1,"; Auszug ist kein Datum","")&amp;IF(M87=1,"; Auszug liegt vor Einzug","")&amp;IF(N87=1,"; Bewohner-ID fehlt","")&amp;IF(O87=1,"; Bewohner-ID doppelt","")&amp;IF(P87=1,"; Abwesenheitstage ungültig (ganze Zahl ab 0)","")&amp;IF(Q87=1,"; Abwesenheit größer als Aufenthaltstage","")&amp;IF(R87=1,"; Ein- und Auszug am selben Tag (Zählregel laut Vertrag prüfen)","")&amp;IF(S87=1,"; Kein Aufenthaltstag im Abrechnungsmonat",""),3,400)</f>
        <v/>
      </c>
      <c r="J87" s="22">
        <f>IF(LEN(B87)+LEN(C87)+LEN(D87)+LEN(E87)+LEN(F87)&gt;0,1,0)</f>
        <v/>
      </c>
      <c r="K87" s="22">
        <f>IF(J87=1,IF(ISNUMBER(D87),0,1),0)</f>
        <v/>
      </c>
      <c r="L87" s="22">
        <f>IF(LEN(E87)&gt;0,IF(ISNUMBER(E87),0,1),0)</f>
        <v/>
      </c>
      <c r="M87" s="22">
        <f>IF(ISNUMBER(D87),IF(ISNUMBER(E87),IF(_xlfn.DAYS(DATE(YEAR(E87),MONTH(E87),DAY(E87)),DATE(YEAR(D87),MONTH(D87),DAY(D87)))&lt;0,1,0),0),0)</f>
        <v/>
      </c>
      <c r="N87" s="22">
        <f>IF(J87=1,IF(LEN(B87)&gt;0,0,1),0)</f>
        <v/>
      </c>
      <c r="O87" s="22">
        <f>IF(LEN(B87)&gt;0,IF(SUMPRODUCT(($B$5:$B$504=B87)*1)&gt;1,1,0),0)</f>
        <v/>
      </c>
      <c r="P87" s="22">
        <f>IF(LEN(F87)&gt;0,IF(ISNUMBER(F87),IF(F87&lt;0,1,IF(F87&lt;&gt;INT(F87),1,0)),1),0)</f>
        <v/>
      </c>
      <c r="Q87" s="22">
        <f>IF(ISNUMBER(F87),IF(ISNUMBER(Eingaben!$C$16),IF(F87&gt;G87,1,0),0),0)</f>
        <v/>
      </c>
      <c r="R87" s="22">
        <f>IF(ISNUMBER(D87),IF(ISNUMBER(E87),IF(_xlfn.DAYS(DATE(YEAR(E87),MONTH(E87),DAY(E87)),DATE(YEAR(D87),MONTH(D87),DAY(D87)))=0,1,0),0),0)</f>
        <v/>
      </c>
      <c r="S87" s="22">
        <f>IF(J87=1,IF(ISNUMBER(Eingaben!$C$16),IF(K87+L87+M87+R87=0,IF(G87=0,1,0),0),0),0)</f>
        <v/>
      </c>
    </row>
    <row r="88">
      <c r="A88" s="22" t="n">
        <v>84</v>
      </c>
      <c r="B88" s="24" t="n"/>
      <c r="C88" s="24" t="n"/>
      <c r="D88" s="25" t="n"/>
      <c r="E88" s="25" t="n"/>
      <c r="F88" s="26" t="n"/>
      <c r="G88" s="27">
        <f>IF(ISNUMBER(Eingaben!$C$16),IF(ISNUMBER(D88),IF(LEN(E88)=0,MAX(0,_xlfn.DAYS(Eingaben!$C$17,MAX(DATE(YEAR(D88),MONTH(D88),DAY(D88)),Eingaben!$C$16))+1),IF(ISNUMBER(E88),IF(_xlfn.DAYS(DATE(YEAR(E88),MONTH(E88),DAY(E88)),DATE(YEAR(D88),MONTH(D88),DAY(D88)))&lt;0,0,MAX(0,MIN(_xlfn.DAYS(Eingaben!$C$17,MAX(DATE(YEAR(D88),MONTH(D88),DAY(D88)),Eingaben!$C$16)),MAX(_xlfn.DAYS(DATE(YEAR(E88),MONTH(E88),DAY(E88)),MAX(DATE(YEAR(D88),MONTH(D88),DAY(D88)),Eingaben!$C$16))-1+Eingaben!$C$19,_xlfn.DAYS(DATE(YEAR(D88),MONTH(D88),DAY(D88)),MAX(DATE(YEAR(D88),MONTH(D88),DAY(D88)),Eingaben!$C$16))))+1)),0)),0),0)</f>
        <v/>
      </c>
      <c r="H88" s="27">
        <f>MAX(0,G88-IF(ISNUMBER(F88),MAX(0,F88),0))</f>
        <v/>
      </c>
      <c r="I88" s="27">
        <f>MID(IF(K88=1,"; Einzug fehlt oder ist kein Datum","")&amp;IF(L88=1,"; Auszug ist kein Datum","")&amp;IF(M88=1,"; Auszug liegt vor Einzug","")&amp;IF(N88=1,"; Bewohner-ID fehlt","")&amp;IF(O88=1,"; Bewohner-ID doppelt","")&amp;IF(P88=1,"; Abwesenheitstage ungültig (ganze Zahl ab 0)","")&amp;IF(Q88=1,"; Abwesenheit größer als Aufenthaltstage","")&amp;IF(R88=1,"; Ein- und Auszug am selben Tag (Zählregel laut Vertrag prüfen)","")&amp;IF(S88=1,"; Kein Aufenthaltstag im Abrechnungsmonat",""),3,400)</f>
        <v/>
      </c>
      <c r="J88" s="22">
        <f>IF(LEN(B88)+LEN(C88)+LEN(D88)+LEN(E88)+LEN(F88)&gt;0,1,0)</f>
        <v/>
      </c>
      <c r="K88" s="22">
        <f>IF(J88=1,IF(ISNUMBER(D88),0,1),0)</f>
        <v/>
      </c>
      <c r="L88" s="22">
        <f>IF(LEN(E88)&gt;0,IF(ISNUMBER(E88),0,1),0)</f>
        <v/>
      </c>
      <c r="M88" s="22">
        <f>IF(ISNUMBER(D88),IF(ISNUMBER(E88),IF(_xlfn.DAYS(DATE(YEAR(E88),MONTH(E88),DAY(E88)),DATE(YEAR(D88),MONTH(D88),DAY(D88)))&lt;0,1,0),0),0)</f>
        <v/>
      </c>
      <c r="N88" s="22">
        <f>IF(J88=1,IF(LEN(B88)&gt;0,0,1),0)</f>
        <v/>
      </c>
      <c r="O88" s="22">
        <f>IF(LEN(B88)&gt;0,IF(SUMPRODUCT(($B$5:$B$504=B88)*1)&gt;1,1,0),0)</f>
        <v/>
      </c>
      <c r="P88" s="22">
        <f>IF(LEN(F88)&gt;0,IF(ISNUMBER(F88),IF(F88&lt;0,1,IF(F88&lt;&gt;INT(F88),1,0)),1),0)</f>
        <v/>
      </c>
      <c r="Q88" s="22">
        <f>IF(ISNUMBER(F88),IF(ISNUMBER(Eingaben!$C$16),IF(F88&gt;G88,1,0),0),0)</f>
        <v/>
      </c>
      <c r="R88" s="22">
        <f>IF(ISNUMBER(D88),IF(ISNUMBER(E88),IF(_xlfn.DAYS(DATE(YEAR(E88),MONTH(E88),DAY(E88)),DATE(YEAR(D88),MONTH(D88),DAY(D88)))=0,1,0),0),0)</f>
        <v/>
      </c>
      <c r="S88" s="22">
        <f>IF(J88=1,IF(ISNUMBER(Eingaben!$C$16),IF(K88+L88+M88+R88=0,IF(G88=0,1,0),0),0),0)</f>
        <v/>
      </c>
    </row>
    <row r="89">
      <c r="A89" s="22" t="n">
        <v>85</v>
      </c>
      <c r="B89" s="24" t="n"/>
      <c r="C89" s="24" t="n"/>
      <c r="D89" s="25" t="n"/>
      <c r="E89" s="25" t="n"/>
      <c r="F89" s="26" t="n"/>
      <c r="G89" s="27">
        <f>IF(ISNUMBER(Eingaben!$C$16),IF(ISNUMBER(D89),IF(LEN(E89)=0,MAX(0,_xlfn.DAYS(Eingaben!$C$17,MAX(DATE(YEAR(D89),MONTH(D89),DAY(D89)),Eingaben!$C$16))+1),IF(ISNUMBER(E89),IF(_xlfn.DAYS(DATE(YEAR(E89),MONTH(E89),DAY(E89)),DATE(YEAR(D89),MONTH(D89),DAY(D89)))&lt;0,0,MAX(0,MIN(_xlfn.DAYS(Eingaben!$C$17,MAX(DATE(YEAR(D89),MONTH(D89),DAY(D89)),Eingaben!$C$16)),MAX(_xlfn.DAYS(DATE(YEAR(E89),MONTH(E89),DAY(E89)),MAX(DATE(YEAR(D89),MONTH(D89),DAY(D89)),Eingaben!$C$16))-1+Eingaben!$C$19,_xlfn.DAYS(DATE(YEAR(D89),MONTH(D89),DAY(D89)),MAX(DATE(YEAR(D89),MONTH(D89),DAY(D89)),Eingaben!$C$16))))+1)),0)),0),0)</f>
        <v/>
      </c>
      <c r="H89" s="27">
        <f>MAX(0,G89-IF(ISNUMBER(F89),MAX(0,F89),0))</f>
        <v/>
      </c>
      <c r="I89" s="27">
        <f>MID(IF(K89=1,"; Einzug fehlt oder ist kein Datum","")&amp;IF(L89=1,"; Auszug ist kein Datum","")&amp;IF(M89=1,"; Auszug liegt vor Einzug","")&amp;IF(N89=1,"; Bewohner-ID fehlt","")&amp;IF(O89=1,"; Bewohner-ID doppelt","")&amp;IF(P89=1,"; Abwesenheitstage ungültig (ganze Zahl ab 0)","")&amp;IF(Q89=1,"; Abwesenheit größer als Aufenthaltstage","")&amp;IF(R89=1,"; Ein- und Auszug am selben Tag (Zählregel laut Vertrag prüfen)","")&amp;IF(S89=1,"; Kein Aufenthaltstag im Abrechnungsmonat",""),3,400)</f>
        <v/>
      </c>
      <c r="J89" s="22">
        <f>IF(LEN(B89)+LEN(C89)+LEN(D89)+LEN(E89)+LEN(F89)&gt;0,1,0)</f>
        <v/>
      </c>
      <c r="K89" s="22">
        <f>IF(J89=1,IF(ISNUMBER(D89),0,1),0)</f>
        <v/>
      </c>
      <c r="L89" s="22">
        <f>IF(LEN(E89)&gt;0,IF(ISNUMBER(E89),0,1),0)</f>
        <v/>
      </c>
      <c r="M89" s="22">
        <f>IF(ISNUMBER(D89),IF(ISNUMBER(E89),IF(_xlfn.DAYS(DATE(YEAR(E89),MONTH(E89),DAY(E89)),DATE(YEAR(D89),MONTH(D89),DAY(D89)))&lt;0,1,0),0),0)</f>
        <v/>
      </c>
      <c r="N89" s="22">
        <f>IF(J89=1,IF(LEN(B89)&gt;0,0,1),0)</f>
        <v/>
      </c>
      <c r="O89" s="22">
        <f>IF(LEN(B89)&gt;0,IF(SUMPRODUCT(($B$5:$B$504=B89)*1)&gt;1,1,0),0)</f>
        <v/>
      </c>
      <c r="P89" s="22">
        <f>IF(LEN(F89)&gt;0,IF(ISNUMBER(F89),IF(F89&lt;0,1,IF(F89&lt;&gt;INT(F89),1,0)),1),0)</f>
        <v/>
      </c>
      <c r="Q89" s="22">
        <f>IF(ISNUMBER(F89),IF(ISNUMBER(Eingaben!$C$16),IF(F89&gt;G89,1,0),0),0)</f>
        <v/>
      </c>
      <c r="R89" s="22">
        <f>IF(ISNUMBER(D89),IF(ISNUMBER(E89),IF(_xlfn.DAYS(DATE(YEAR(E89),MONTH(E89),DAY(E89)),DATE(YEAR(D89),MONTH(D89),DAY(D89)))=0,1,0),0),0)</f>
        <v/>
      </c>
      <c r="S89" s="22">
        <f>IF(J89=1,IF(ISNUMBER(Eingaben!$C$16),IF(K89+L89+M89+R89=0,IF(G89=0,1,0),0),0),0)</f>
        <v/>
      </c>
    </row>
    <row r="90">
      <c r="A90" s="22" t="n">
        <v>86</v>
      </c>
      <c r="B90" s="24" t="n"/>
      <c r="C90" s="24" t="n"/>
      <c r="D90" s="25" t="n"/>
      <c r="E90" s="25" t="n"/>
      <c r="F90" s="26" t="n"/>
      <c r="G90" s="27">
        <f>IF(ISNUMBER(Eingaben!$C$16),IF(ISNUMBER(D90),IF(LEN(E90)=0,MAX(0,_xlfn.DAYS(Eingaben!$C$17,MAX(DATE(YEAR(D90),MONTH(D90),DAY(D90)),Eingaben!$C$16))+1),IF(ISNUMBER(E90),IF(_xlfn.DAYS(DATE(YEAR(E90),MONTH(E90),DAY(E90)),DATE(YEAR(D90),MONTH(D90),DAY(D90)))&lt;0,0,MAX(0,MIN(_xlfn.DAYS(Eingaben!$C$17,MAX(DATE(YEAR(D90),MONTH(D90),DAY(D90)),Eingaben!$C$16)),MAX(_xlfn.DAYS(DATE(YEAR(E90),MONTH(E90),DAY(E90)),MAX(DATE(YEAR(D90),MONTH(D90),DAY(D90)),Eingaben!$C$16))-1+Eingaben!$C$19,_xlfn.DAYS(DATE(YEAR(D90),MONTH(D90),DAY(D90)),MAX(DATE(YEAR(D90),MONTH(D90),DAY(D90)),Eingaben!$C$16))))+1)),0)),0),0)</f>
        <v/>
      </c>
      <c r="H90" s="27">
        <f>MAX(0,G90-IF(ISNUMBER(F90),MAX(0,F90),0))</f>
        <v/>
      </c>
      <c r="I90" s="27">
        <f>MID(IF(K90=1,"; Einzug fehlt oder ist kein Datum","")&amp;IF(L90=1,"; Auszug ist kein Datum","")&amp;IF(M90=1,"; Auszug liegt vor Einzug","")&amp;IF(N90=1,"; Bewohner-ID fehlt","")&amp;IF(O90=1,"; Bewohner-ID doppelt","")&amp;IF(P90=1,"; Abwesenheitstage ungültig (ganze Zahl ab 0)","")&amp;IF(Q90=1,"; Abwesenheit größer als Aufenthaltstage","")&amp;IF(R90=1,"; Ein- und Auszug am selben Tag (Zählregel laut Vertrag prüfen)","")&amp;IF(S90=1,"; Kein Aufenthaltstag im Abrechnungsmonat",""),3,400)</f>
        <v/>
      </c>
      <c r="J90" s="22">
        <f>IF(LEN(B90)+LEN(C90)+LEN(D90)+LEN(E90)+LEN(F90)&gt;0,1,0)</f>
        <v/>
      </c>
      <c r="K90" s="22">
        <f>IF(J90=1,IF(ISNUMBER(D90),0,1),0)</f>
        <v/>
      </c>
      <c r="L90" s="22">
        <f>IF(LEN(E90)&gt;0,IF(ISNUMBER(E90),0,1),0)</f>
        <v/>
      </c>
      <c r="M90" s="22">
        <f>IF(ISNUMBER(D90),IF(ISNUMBER(E90),IF(_xlfn.DAYS(DATE(YEAR(E90),MONTH(E90),DAY(E90)),DATE(YEAR(D90),MONTH(D90),DAY(D90)))&lt;0,1,0),0),0)</f>
        <v/>
      </c>
      <c r="N90" s="22">
        <f>IF(J90=1,IF(LEN(B90)&gt;0,0,1),0)</f>
        <v/>
      </c>
      <c r="O90" s="22">
        <f>IF(LEN(B90)&gt;0,IF(SUMPRODUCT(($B$5:$B$504=B90)*1)&gt;1,1,0),0)</f>
        <v/>
      </c>
      <c r="P90" s="22">
        <f>IF(LEN(F90)&gt;0,IF(ISNUMBER(F90),IF(F90&lt;0,1,IF(F90&lt;&gt;INT(F90),1,0)),1),0)</f>
        <v/>
      </c>
      <c r="Q90" s="22">
        <f>IF(ISNUMBER(F90),IF(ISNUMBER(Eingaben!$C$16),IF(F90&gt;G90,1,0),0),0)</f>
        <v/>
      </c>
      <c r="R90" s="22">
        <f>IF(ISNUMBER(D90),IF(ISNUMBER(E90),IF(_xlfn.DAYS(DATE(YEAR(E90),MONTH(E90),DAY(E90)),DATE(YEAR(D90),MONTH(D90),DAY(D90)))=0,1,0),0),0)</f>
        <v/>
      </c>
      <c r="S90" s="22">
        <f>IF(J90=1,IF(ISNUMBER(Eingaben!$C$16),IF(K90+L90+M90+R90=0,IF(G90=0,1,0),0),0),0)</f>
        <v/>
      </c>
    </row>
    <row r="91">
      <c r="A91" s="22" t="n">
        <v>87</v>
      </c>
      <c r="B91" s="24" t="n"/>
      <c r="C91" s="24" t="n"/>
      <c r="D91" s="25" t="n"/>
      <c r="E91" s="25" t="n"/>
      <c r="F91" s="26" t="n"/>
      <c r="G91" s="27">
        <f>IF(ISNUMBER(Eingaben!$C$16),IF(ISNUMBER(D91),IF(LEN(E91)=0,MAX(0,_xlfn.DAYS(Eingaben!$C$17,MAX(DATE(YEAR(D91),MONTH(D91),DAY(D91)),Eingaben!$C$16))+1),IF(ISNUMBER(E91),IF(_xlfn.DAYS(DATE(YEAR(E91),MONTH(E91),DAY(E91)),DATE(YEAR(D91),MONTH(D91),DAY(D91)))&lt;0,0,MAX(0,MIN(_xlfn.DAYS(Eingaben!$C$17,MAX(DATE(YEAR(D91),MONTH(D91),DAY(D91)),Eingaben!$C$16)),MAX(_xlfn.DAYS(DATE(YEAR(E91),MONTH(E91),DAY(E91)),MAX(DATE(YEAR(D91),MONTH(D91),DAY(D91)),Eingaben!$C$16))-1+Eingaben!$C$19,_xlfn.DAYS(DATE(YEAR(D91),MONTH(D91),DAY(D91)),MAX(DATE(YEAR(D91),MONTH(D91),DAY(D91)),Eingaben!$C$16))))+1)),0)),0),0)</f>
        <v/>
      </c>
      <c r="H91" s="27">
        <f>MAX(0,G91-IF(ISNUMBER(F91),MAX(0,F91),0))</f>
        <v/>
      </c>
      <c r="I91" s="27">
        <f>MID(IF(K91=1,"; Einzug fehlt oder ist kein Datum","")&amp;IF(L91=1,"; Auszug ist kein Datum","")&amp;IF(M91=1,"; Auszug liegt vor Einzug","")&amp;IF(N91=1,"; Bewohner-ID fehlt","")&amp;IF(O91=1,"; Bewohner-ID doppelt","")&amp;IF(P91=1,"; Abwesenheitstage ungültig (ganze Zahl ab 0)","")&amp;IF(Q91=1,"; Abwesenheit größer als Aufenthaltstage","")&amp;IF(R91=1,"; Ein- und Auszug am selben Tag (Zählregel laut Vertrag prüfen)","")&amp;IF(S91=1,"; Kein Aufenthaltstag im Abrechnungsmonat",""),3,400)</f>
        <v/>
      </c>
      <c r="J91" s="22">
        <f>IF(LEN(B91)+LEN(C91)+LEN(D91)+LEN(E91)+LEN(F91)&gt;0,1,0)</f>
        <v/>
      </c>
      <c r="K91" s="22">
        <f>IF(J91=1,IF(ISNUMBER(D91),0,1),0)</f>
        <v/>
      </c>
      <c r="L91" s="22">
        <f>IF(LEN(E91)&gt;0,IF(ISNUMBER(E91),0,1),0)</f>
        <v/>
      </c>
      <c r="M91" s="22">
        <f>IF(ISNUMBER(D91),IF(ISNUMBER(E91),IF(_xlfn.DAYS(DATE(YEAR(E91),MONTH(E91),DAY(E91)),DATE(YEAR(D91),MONTH(D91),DAY(D91)))&lt;0,1,0),0),0)</f>
        <v/>
      </c>
      <c r="N91" s="22">
        <f>IF(J91=1,IF(LEN(B91)&gt;0,0,1),0)</f>
        <v/>
      </c>
      <c r="O91" s="22">
        <f>IF(LEN(B91)&gt;0,IF(SUMPRODUCT(($B$5:$B$504=B91)*1)&gt;1,1,0),0)</f>
        <v/>
      </c>
      <c r="P91" s="22">
        <f>IF(LEN(F91)&gt;0,IF(ISNUMBER(F91),IF(F91&lt;0,1,IF(F91&lt;&gt;INT(F91),1,0)),1),0)</f>
        <v/>
      </c>
      <c r="Q91" s="22">
        <f>IF(ISNUMBER(F91),IF(ISNUMBER(Eingaben!$C$16),IF(F91&gt;G91,1,0),0),0)</f>
        <v/>
      </c>
      <c r="R91" s="22">
        <f>IF(ISNUMBER(D91),IF(ISNUMBER(E91),IF(_xlfn.DAYS(DATE(YEAR(E91),MONTH(E91),DAY(E91)),DATE(YEAR(D91),MONTH(D91),DAY(D91)))=0,1,0),0),0)</f>
        <v/>
      </c>
      <c r="S91" s="22">
        <f>IF(J91=1,IF(ISNUMBER(Eingaben!$C$16),IF(K91+L91+M91+R91=0,IF(G91=0,1,0),0),0),0)</f>
        <v/>
      </c>
    </row>
    <row r="92">
      <c r="A92" s="22" t="n">
        <v>88</v>
      </c>
      <c r="B92" s="24" t="n"/>
      <c r="C92" s="24" t="n"/>
      <c r="D92" s="25" t="n"/>
      <c r="E92" s="25" t="n"/>
      <c r="F92" s="26" t="n"/>
      <c r="G92" s="27">
        <f>IF(ISNUMBER(Eingaben!$C$16),IF(ISNUMBER(D92),IF(LEN(E92)=0,MAX(0,_xlfn.DAYS(Eingaben!$C$17,MAX(DATE(YEAR(D92),MONTH(D92),DAY(D92)),Eingaben!$C$16))+1),IF(ISNUMBER(E92),IF(_xlfn.DAYS(DATE(YEAR(E92),MONTH(E92),DAY(E92)),DATE(YEAR(D92),MONTH(D92),DAY(D92)))&lt;0,0,MAX(0,MIN(_xlfn.DAYS(Eingaben!$C$17,MAX(DATE(YEAR(D92),MONTH(D92),DAY(D92)),Eingaben!$C$16)),MAX(_xlfn.DAYS(DATE(YEAR(E92),MONTH(E92),DAY(E92)),MAX(DATE(YEAR(D92),MONTH(D92),DAY(D92)),Eingaben!$C$16))-1+Eingaben!$C$19,_xlfn.DAYS(DATE(YEAR(D92),MONTH(D92),DAY(D92)),MAX(DATE(YEAR(D92),MONTH(D92),DAY(D92)),Eingaben!$C$16))))+1)),0)),0),0)</f>
        <v/>
      </c>
      <c r="H92" s="27">
        <f>MAX(0,G92-IF(ISNUMBER(F92),MAX(0,F92),0))</f>
        <v/>
      </c>
      <c r="I92" s="27">
        <f>MID(IF(K92=1,"; Einzug fehlt oder ist kein Datum","")&amp;IF(L92=1,"; Auszug ist kein Datum","")&amp;IF(M92=1,"; Auszug liegt vor Einzug","")&amp;IF(N92=1,"; Bewohner-ID fehlt","")&amp;IF(O92=1,"; Bewohner-ID doppelt","")&amp;IF(P92=1,"; Abwesenheitstage ungültig (ganze Zahl ab 0)","")&amp;IF(Q92=1,"; Abwesenheit größer als Aufenthaltstage","")&amp;IF(R92=1,"; Ein- und Auszug am selben Tag (Zählregel laut Vertrag prüfen)","")&amp;IF(S92=1,"; Kein Aufenthaltstag im Abrechnungsmonat",""),3,400)</f>
        <v/>
      </c>
      <c r="J92" s="22">
        <f>IF(LEN(B92)+LEN(C92)+LEN(D92)+LEN(E92)+LEN(F92)&gt;0,1,0)</f>
        <v/>
      </c>
      <c r="K92" s="22">
        <f>IF(J92=1,IF(ISNUMBER(D92),0,1),0)</f>
        <v/>
      </c>
      <c r="L92" s="22">
        <f>IF(LEN(E92)&gt;0,IF(ISNUMBER(E92),0,1),0)</f>
        <v/>
      </c>
      <c r="M92" s="22">
        <f>IF(ISNUMBER(D92),IF(ISNUMBER(E92),IF(_xlfn.DAYS(DATE(YEAR(E92),MONTH(E92),DAY(E92)),DATE(YEAR(D92),MONTH(D92),DAY(D92)))&lt;0,1,0),0),0)</f>
        <v/>
      </c>
      <c r="N92" s="22">
        <f>IF(J92=1,IF(LEN(B92)&gt;0,0,1),0)</f>
        <v/>
      </c>
      <c r="O92" s="22">
        <f>IF(LEN(B92)&gt;0,IF(SUMPRODUCT(($B$5:$B$504=B92)*1)&gt;1,1,0),0)</f>
        <v/>
      </c>
      <c r="P92" s="22">
        <f>IF(LEN(F92)&gt;0,IF(ISNUMBER(F92),IF(F92&lt;0,1,IF(F92&lt;&gt;INT(F92),1,0)),1),0)</f>
        <v/>
      </c>
      <c r="Q92" s="22">
        <f>IF(ISNUMBER(F92),IF(ISNUMBER(Eingaben!$C$16),IF(F92&gt;G92,1,0),0),0)</f>
        <v/>
      </c>
      <c r="R92" s="22">
        <f>IF(ISNUMBER(D92),IF(ISNUMBER(E92),IF(_xlfn.DAYS(DATE(YEAR(E92),MONTH(E92),DAY(E92)),DATE(YEAR(D92),MONTH(D92),DAY(D92)))=0,1,0),0),0)</f>
        <v/>
      </c>
      <c r="S92" s="22">
        <f>IF(J92=1,IF(ISNUMBER(Eingaben!$C$16),IF(K92+L92+M92+R92=0,IF(G92=0,1,0),0),0),0)</f>
        <v/>
      </c>
    </row>
    <row r="93">
      <c r="A93" s="22" t="n">
        <v>89</v>
      </c>
      <c r="B93" s="24" t="n"/>
      <c r="C93" s="24" t="n"/>
      <c r="D93" s="25" t="n"/>
      <c r="E93" s="25" t="n"/>
      <c r="F93" s="26" t="n"/>
      <c r="G93" s="27">
        <f>IF(ISNUMBER(Eingaben!$C$16),IF(ISNUMBER(D93),IF(LEN(E93)=0,MAX(0,_xlfn.DAYS(Eingaben!$C$17,MAX(DATE(YEAR(D93),MONTH(D93),DAY(D93)),Eingaben!$C$16))+1),IF(ISNUMBER(E93),IF(_xlfn.DAYS(DATE(YEAR(E93),MONTH(E93),DAY(E93)),DATE(YEAR(D93),MONTH(D93),DAY(D93)))&lt;0,0,MAX(0,MIN(_xlfn.DAYS(Eingaben!$C$17,MAX(DATE(YEAR(D93),MONTH(D93),DAY(D93)),Eingaben!$C$16)),MAX(_xlfn.DAYS(DATE(YEAR(E93),MONTH(E93),DAY(E93)),MAX(DATE(YEAR(D93),MONTH(D93),DAY(D93)),Eingaben!$C$16))-1+Eingaben!$C$19,_xlfn.DAYS(DATE(YEAR(D93),MONTH(D93),DAY(D93)),MAX(DATE(YEAR(D93),MONTH(D93),DAY(D93)),Eingaben!$C$16))))+1)),0)),0),0)</f>
        <v/>
      </c>
      <c r="H93" s="27">
        <f>MAX(0,G93-IF(ISNUMBER(F93),MAX(0,F93),0))</f>
        <v/>
      </c>
      <c r="I93" s="27">
        <f>MID(IF(K93=1,"; Einzug fehlt oder ist kein Datum","")&amp;IF(L93=1,"; Auszug ist kein Datum","")&amp;IF(M93=1,"; Auszug liegt vor Einzug","")&amp;IF(N93=1,"; Bewohner-ID fehlt","")&amp;IF(O93=1,"; Bewohner-ID doppelt","")&amp;IF(P93=1,"; Abwesenheitstage ungültig (ganze Zahl ab 0)","")&amp;IF(Q93=1,"; Abwesenheit größer als Aufenthaltstage","")&amp;IF(R93=1,"; Ein- und Auszug am selben Tag (Zählregel laut Vertrag prüfen)","")&amp;IF(S93=1,"; Kein Aufenthaltstag im Abrechnungsmonat",""),3,400)</f>
        <v/>
      </c>
      <c r="J93" s="22">
        <f>IF(LEN(B93)+LEN(C93)+LEN(D93)+LEN(E93)+LEN(F93)&gt;0,1,0)</f>
        <v/>
      </c>
      <c r="K93" s="22">
        <f>IF(J93=1,IF(ISNUMBER(D93),0,1),0)</f>
        <v/>
      </c>
      <c r="L93" s="22">
        <f>IF(LEN(E93)&gt;0,IF(ISNUMBER(E93),0,1),0)</f>
        <v/>
      </c>
      <c r="M93" s="22">
        <f>IF(ISNUMBER(D93),IF(ISNUMBER(E93),IF(_xlfn.DAYS(DATE(YEAR(E93),MONTH(E93),DAY(E93)),DATE(YEAR(D93),MONTH(D93),DAY(D93)))&lt;0,1,0),0),0)</f>
        <v/>
      </c>
      <c r="N93" s="22">
        <f>IF(J93=1,IF(LEN(B93)&gt;0,0,1),0)</f>
        <v/>
      </c>
      <c r="O93" s="22">
        <f>IF(LEN(B93)&gt;0,IF(SUMPRODUCT(($B$5:$B$504=B93)*1)&gt;1,1,0),0)</f>
        <v/>
      </c>
      <c r="P93" s="22">
        <f>IF(LEN(F93)&gt;0,IF(ISNUMBER(F93),IF(F93&lt;0,1,IF(F93&lt;&gt;INT(F93),1,0)),1),0)</f>
        <v/>
      </c>
      <c r="Q93" s="22">
        <f>IF(ISNUMBER(F93),IF(ISNUMBER(Eingaben!$C$16),IF(F93&gt;G93,1,0),0),0)</f>
        <v/>
      </c>
      <c r="R93" s="22">
        <f>IF(ISNUMBER(D93),IF(ISNUMBER(E93),IF(_xlfn.DAYS(DATE(YEAR(E93),MONTH(E93),DAY(E93)),DATE(YEAR(D93),MONTH(D93),DAY(D93)))=0,1,0),0),0)</f>
        <v/>
      </c>
      <c r="S93" s="22">
        <f>IF(J93=1,IF(ISNUMBER(Eingaben!$C$16),IF(K93+L93+M93+R93=0,IF(G93=0,1,0),0),0),0)</f>
        <v/>
      </c>
    </row>
    <row r="94">
      <c r="A94" s="22" t="n">
        <v>90</v>
      </c>
      <c r="B94" s="24" t="n"/>
      <c r="C94" s="24" t="n"/>
      <c r="D94" s="25" t="n"/>
      <c r="E94" s="25" t="n"/>
      <c r="F94" s="26" t="n"/>
      <c r="G94" s="27">
        <f>IF(ISNUMBER(Eingaben!$C$16),IF(ISNUMBER(D94),IF(LEN(E94)=0,MAX(0,_xlfn.DAYS(Eingaben!$C$17,MAX(DATE(YEAR(D94),MONTH(D94),DAY(D94)),Eingaben!$C$16))+1),IF(ISNUMBER(E94),IF(_xlfn.DAYS(DATE(YEAR(E94),MONTH(E94),DAY(E94)),DATE(YEAR(D94),MONTH(D94),DAY(D94)))&lt;0,0,MAX(0,MIN(_xlfn.DAYS(Eingaben!$C$17,MAX(DATE(YEAR(D94),MONTH(D94),DAY(D94)),Eingaben!$C$16)),MAX(_xlfn.DAYS(DATE(YEAR(E94),MONTH(E94),DAY(E94)),MAX(DATE(YEAR(D94),MONTH(D94),DAY(D94)),Eingaben!$C$16))-1+Eingaben!$C$19,_xlfn.DAYS(DATE(YEAR(D94),MONTH(D94),DAY(D94)),MAX(DATE(YEAR(D94),MONTH(D94),DAY(D94)),Eingaben!$C$16))))+1)),0)),0),0)</f>
        <v/>
      </c>
      <c r="H94" s="27">
        <f>MAX(0,G94-IF(ISNUMBER(F94),MAX(0,F94),0))</f>
        <v/>
      </c>
      <c r="I94" s="27">
        <f>MID(IF(K94=1,"; Einzug fehlt oder ist kein Datum","")&amp;IF(L94=1,"; Auszug ist kein Datum","")&amp;IF(M94=1,"; Auszug liegt vor Einzug","")&amp;IF(N94=1,"; Bewohner-ID fehlt","")&amp;IF(O94=1,"; Bewohner-ID doppelt","")&amp;IF(P94=1,"; Abwesenheitstage ungültig (ganze Zahl ab 0)","")&amp;IF(Q94=1,"; Abwesenheit größer als Aufenthaltstage","")&amp;IF(R94=1,"; Ein- und Auszug am selben Tag (Zählregel laut Vertrag prüfen)","")&amp;IF(S94=1,"; Kein Aufenthaltstag im Abrechnungsmonat",""),3,400)</f>
        <v/>
      </c>
      <c r="J94" s="22">
        <f>IF(LEN(B94)+LEN(C94)+LEN(D94)+LEN(E94)+LEN(F94)&gt;0,1,0)</f>
        <v/>
      </c>
      <c r="K94" s="22">
        <f>IF(J94=1,IF(ISNUMBER(D94),0,1),0)</f>
        <v/>
      </c>
      <c r="L94" s="22">
        <f>IF(LEN(E94)&gt;0,IF(ISNUMBER(E94),0,1),0)</f>
        <v/>
      </c>
      <c r="M94" s="22">
        <f>IF(ISNUMBER(D94),IF(ISNUMBER(E94),IF(_xlfn.DAYS(DATE(YEAR(E94),MONTH(E94),DAY(E94)),DATE(YEAR(D94),MONTH(D94),DAY(D94)))&lt;0,1,0),0),0)</f>
        <v/>
      </c>
      <c r="N94" s="22">
        <f>IF(J94=1,IF(LEN(B94)&gt;0,0,1),0)</f>
        <v/>
      </c>
      <c r="O94" s="22">
        <f>IF(LEN(B94)&gt;0,IF(SUMPRODUCT(($B$5:$B$504=B94)*1)&gt;1,1,0),0)</f>
        <v/>
      </c>
      <c r="P94" s="22">
        <f>IF(LEN(F94)&gt;0,IF(ISNUMBER(F94),IF(F94&lt;0,1,IF(F94&lt;&gt;INT(F94),1,0)),1),0)</f>
        <v/>
      </c>
      <c r="Q94" s="22">
        <f>IF(ISNUMBER(F94),IF(ISNUMBER(Eingaben!$C$16),IF(F94&gt;G94,1,0),0),0)</f>
        <v/>
      </c>
      <c r="R94" s="22">
        <f>IF(ISNUMBER(D94),IF(ISNUMBER(E94),IF(_xlfn.DAYS(DATE(YEAR(E94),MONTH(E94),DAY(E94)),DATE(YEAR(D94),MONTH(D94),DAY(D94)))=0,1,0),0),0)</f>
        <v/>
      </c>
      <c r="S94" s="22">
        <f>IF(J94=1,IF(ISNUMBER(Eingaben!$C$16),IF(K94+L94+M94+R94=0,IF(G94=0,1,0),0),0),0)</f>
        <v/>
      </c>
    </row>
    <row r="95">
      <c r="A95" s="22" t="n">
        <v>91</v>
      </c>
      <c r="B95" s="24" t="n"/>
      <c r="C95" s="24" t="n"/>
      <c r="D95" s="25" t="n"/>
      <c r="E95" s="25" t="n"/>
      <c r="F95" s="26" t="n"/>
      <c r="G95" s="27">
        <f>IF(ISNUMBER(Eingaben!$C$16),IF(ISNUMBER(D95),IF(LEN(E95)=0,MAX(0,_xlfn.DAYS(Eingaben!$C$17,MAX(DATE(YEAR(D95),MONTH(D95),DAY(D95)),Eingaben!$C$16))+1),IF(ISNUMBER(E95),IF(_xlfn.DAYS(DATE(YEAR(E95),MONTH(E95),DAY(E95)),DATE(YEAR(D95),MONTH(D95),DAY(D95)))&lt;0,0,MAX(0,MIN(_xlfn.DAYS(Eingaben!$C$17,MAX(DATE(YEAR(D95),MONTH(D95),DAY(D95)),Eingaben!$C$16)),MAX(_xlfn.DAYS(DATE(YEAR(E95),MONTH(E95),DAY(E95)),MAX(DATE(YEAR(D95),MONTH(D95),DAY(D95)),Eingaben!$C$16))-1+Eingaben!$C$19,_xlfn.DAYS(DATE(YEAR(D95),MONTH(D95),DAY(D95)),MAX(DATE(YEAR(D95),MONTH(D95),DAY(D95)),Eingaben!$C$16))))+1)),0)),0),0)</f>
        <v/>
      </c>
      <c r="H95" s="27">
        <f>MAX(0,G95-IF(ISNUMBER(F95),MAX(0,F95),0))</f>
        <v/>
      </c>
      <c r="I95" s="27">
        <f>MID(IF(K95=1,"; Einzug fehlt oder ist kein Datum","")&amp;IF(L95=1,"; Auszug ist kein Datum","")&amp;IF(M95=1,"; Auszug liegt vor Einzug","")&amp;IF(N95=1,"; Bewohner-ID fehlt","")&amp;IF(O95=1,"; Bewohner-ID doppelt","")&amp;IF(P95=1,"; Abwesenheitstage ungültig (ganze Zahl ab 0)","")&amp;IF(Q95=1,"; Abwesenheit größer als Aufenthaltstage","")&amp;IF(R95=1,"; Ein- und Auszug am selben Tag (Zählregel laut Vertrag prüfen)","")&amp;IF(S95=1,"; Kein Aufenthaltstag im Abrechnungsmonat",""),3,400)</f>
        <v/>
      </c>
      <c r="J95" s="22">
        <f>IF(LEN(B95)+LEN(C95)+LEN(D95)+LEN(E95)+LEN(F95)&gt;0,1,0)</f>
        <v/>
      </c>
      <c r="K95" s="22">
        <f>IF(J95=1,IF(ISNUMBER(D95),0,1),0)</f>
        <v/>
      </c>
      <c r="L95" s="22">
        <f>IF(LEN(E95)&gt;0,IF(ISNUMBER(E95),0,1),0)</f>
        <v/>
      </c>
      <c r="M95" s="22">
        <f>IF(ISNUMBER(D95),IF(ISNUMBER(E95),IF(_xlfn.DAYS(DATE(YEAR(E95),MONTH(E95),DAY(E95)),DATE(YEAR(D95),MONTH(D95),DAY(D95)))&lt;0,1,0),0),0)</f>
        <v/>
      </c>
      <c r="N95" s="22">
        <f>IF(J95=1,IF(LEN(B95)&gt;0,0,1),0)</f>
        <v/>
      </c>
      <c r="O95" s="22">
        <f>IF(LEN(B95)&gt;0,IF(SUMPRODUCT(($B$5:$B$504=B95)*1)&gt;1,1,0),0)</f>
        <v/>
      </c>
      <c r="P95" s="22">
        <f>IF(LEN(F95)&gt;0,IF(ISNUMBER(F95),IF(F95&lt;0,1,IF(F95&lt;&gt;INT(F95),1,0)),1),0)</f>
        <v/>
      </c>
      <c r="Q95" s="22">
        <f>IF(ISNUMBER(F95),IF(ISNUMBER(Eingaben!$C$16),IF(F95&gt;G95,1,0),0),0)</f>
        <v/>
      </c>
      <c r="R95" s="22">
        <f>IF(ISNUMBER(D95),IF(ISNUMBER(E95),IF(_xlfn.DAYS(DATE(YEAR(E95),MONTH(E95),DAY(E95)),DATE(YEAR(D95),MONTH(D95),DAY(D95)))=0,1,0),0),0)</f>
        <v/>
      </c>
      <c r="S95" s="22">
        <f>IF(J95=1,IF(ISNUMBER(Eingaben!$C$16),IF(K95+L95+M95+R95=0,IF(G95=0,1,0),0),0),0)</f>
        <v/>
      </c>
    </row>
    <row r="96">
      <c r="A96" s="22" t="n">
        <v>92</v>
      </c>
      <c r="B96" s="24" t="n"/>
      <c r="C96" s="24" t="n"/>
      <c r="D96" s="25" t="n"/>
      <c r="E96" s="25" t="n"/>
      <c r="F96" s="26" t="n"/>
      <c r="G96" s="27">
        <f>IF(ISNUMBER(Eingaben!$C$16),IF(ISNUMBER(D96),IF(LEN(E96)=0,MAX(0,_xlfn.DAYS(Eingaben!$C$17,MAX(DATE(YEAR(D96),MONTH(D96),DAY(D96)),Eingaben!$C$16))+1),IF(ISNUMBER(E96),IF(_xlfn.DAYS(DATE(YEAR(E96),MONTH(E96),DAY(E96)),DATE(YEAR(D96),MONTH(D96),DAY(D96)))&lt;0,0,MAX(0,MIN(_xlfn.DAYS(Eingaben!$C$17,MAX(DATE(YEAR(D96),MONTH(D96),DAY(D96)),Eingaben!$C$16)),MAX(_xlfn.DAYS(DATE(YEAR(E96),MONTH(E96),DAY(E96)),MAX(DATE(YEAR(D96),MONTH(D96),DAY(D96)),Eingaben!$C$16))-1+Eingaben!$C$19,_xlfn.DAYS(DATE(YEAR(D96),MONTH(D96),DAY(D96)),MAX(DATE(YEAR(D96),MONTH(D96),DAY(D96)),Eingaben!$C$16))))+1)),0)),0),0)</f>
        <v/>
      </c>
      <c r="H96" s="27">
        <f>MAX(0,G96-IF(ISNUMBER(F96),MAX(0,F96),0))</f>
        <v/>
      </c>
      <c r="I96" s="27">
        <f>MID(IF(K96=1,"; Einzug fehlt oder ist kein Datum","")&amp;IF(L96=1,"; Auszug ist kein Datum","")&amp;IF(M96=1,"; Auszug liegt vor Einzug","")&amp;IF(N96=1,"; Bewohner-ID fehlt","")&amp;IF(O96=1,"; Bewohner-ID doppelt","")&amp;IF(P96=1,"; Abwesenheitstage ungültig (ganze Zahl ab 0)","")&amp;IF(Q96=1,"; Abwesenheit größer als Aufenthaltstage","")&amp;IF(R96=1,"; Ein- und Auszug am selben Tag (Zählregel laut Vertrag prüfen)","")&amp;IF(S96=1,"; Kein Aufenthaltstag im Abrechnungsmonat",""),3,400)</f>
        <v/>
      </c>
      <c r="J96" s="22">
        <f>IF(LEN(B96)+LEN(C96)+LEN(D96)+LEN(E96)+LEN(F96)&gt;0,1,0)</f>
        <v/>
      </c>
      <c r="K96" s="22">
        <f>IF(J96=1,IF(ISNUMBER(D96),0,1),0)</f>
        <v/>
      </c>
      <c r="L96" s="22">
        <f>IF(LEN(E96)&gt;0,IF(ISNUMBER(E96),0,1),0)</f>
        <v/>
      </c>
      <c r="M96" s="22">
        <f>IF(ISNUMBER(D96),IF(ISNUMBER(E96),IF(_xlfn.DAYS(DATE(YEAR(E96),MONTH(E96),DAY(E96)),DATE(YEAR(D96),MONTH(D96),DAY(D96)))&lt;0,1,0),0),0)</f>
        <v/>
      </c>
      <c r="N96" s="22">
        <f>IF(J96=1,IF(LEN(B96)&gt;0,0,1),0)</f>
        <v/>
      </c>
      <c r="O96" s="22">
        <f>IF(LEN(B96)&gt;0,IF(SUMPRODUCT(($B$5:$B$504=B96)*1)&gt;1,1,0),0)</f>
        <v/>
      </c>
      <c r="P96" s="22">
        <f>IF(LEN(F96)&gt;0,IF(ISNUMBER(F96),IF(F96&lt;0,1,IF(F96&lt;&gt;INT(F96),1,0)),1),0)</f>
        <v/>
      </c>
      <c r="Q96" s="22">
        <f>IF(ISNUMBER(F96),IF(ISNUMBER(Eingaben!$C$16),IF(F96&gt;G96,1,0),0),0)</f>
        <v/>
      </c>
      <c r="R96" s="22">
        <f>IF(ISNUMBER(D96),IF(ISNUMBER(E96),IF(_xlfn.DAYS(DATE(YEAR(E96),MONTH(E96),DAY(E96)),DATE(YEAR(D96),MONTH(D96),DAY(D96)))=0,1,0),0),0)</f>
        <v/>
      </c>
      <c r="S96" s="22">
        <f>IF(J96=1,IF(ISNUMBER(Eingaben!$C$16),IF(K96+L96+M96+R96=0,IF(G96=0,1,0),0),0),0)</f>
        <v/>
      </c>
    </row>
    <row r="97">
      <c r="A97" s="22" t="n">
        <v>93</v>
      </c>
      <c r="B97" s="24" t="n"/>
      <c r="C97" s="24" t="n"/>
      <c r="D97" s="25" t="n"/>
      <c r="E97" s="25" t="n"/>
      <c r="F97" s="26" t="n"/>
      <c r="G97" s="27">
        <f>IF(ISNUMBER(Eingaben!$C$16),IF(ISNUMBER(D97),IF(LEN(E97)=0,MAX(0,_xlfn.DAYS(Eingaben!$C$17,MAX(DATE(YEAR(D97),MONTH(D97),DAY(D97)),Eingaben!$C$16))+1),IF(ISNUMBER(E97),IF(_xlfn.DAYS(DATE(YEAR(E97),MONTH(E97),DAY(E97)),DATE(YEAR(D97),MONTH(D97),DAY(D97)))&lt;0,0,MAX(0,MIN(_xlfn.DAYS(Eingaben!$C$17,MAX(DATE(YEAR(D97),MONTH(D97),DAY(D97)),Eingaben!$C$16)),MAX(_xlfn.DAYS(DATE(YEAR(E97),MONTH(E97),DAY(E97)),MAX(DATE(YEAR(D97),MONTH(D97),DAY(D97)),Eingaben!$C$16))-1+Eingaben!$C$19,_xlfn.DAYS(DATE(YEAR(D97),MONTH(D97),DAY(D97)),MAX(DATE(YEAR(D97),MONTH(D97),DAY(D97)),Eingaben!$C$16))))+1)),0)),0),0)</f>
        <v/>
      </c>
      <c r="H97" s="27">
        <f>MAX(0,G97-IF(ISNUMBER(F97),MAX(0,F97),0))</f>
        <v/>
      </c>
      <c r="I97" s="27">
        <f>MID(IF(K97=1,"; Einzug fehlt oder ist kein Datum","")&amp;IF(L97=1,"; Auszug ist kein Datum","")&amp;IF(M97=1,"; Auszug liegt vor Einzug","")&amp;IF(N97=1,"; Bewohner-ID fehlt","")&amp;IF(O97=1,"; Bewohner-ID doppelt","")&amp;IF(P97=1,"; Abwesenheitstage ungültig (ganze Zahl ab 0)","")&amp;IF(Q97=1,"; Abwesenheit größer als Aufenthaltstage","")&amp;IF(R97=1,"; Ein- und Auszug am selben Tag (Zählregel laut Vertrag prüfen)","")&amp;IF(S97=1,"; Kein Aufenthaltstag im Abrechnungsmonat",""),3,400)</f>
        <v/>
      </c>
      <c r="J97" s="22">
        <f>IF(LEN(B97)+LEN(C97)+LEN(D97)+LEN(E97)+LEN(F97)&gt;0,1,0)</f>
        <v/>
      </c>
      <c r="K97" s="22">
        <f>IF(J97=1,IF(ISNUMBER(D97),0,1),0)</f>
        <v/>
      </c>
      <c r="L97" s="22">
        <f>IF(LEN(E97)&gt;0,IF(ISNUMBER(E97),0,1),0)</f>
        <v/>
      </c>
      <c r="M97" s="22">
        <f>IF(ISNUMBER(D97),IF(ISNUMBER(E97),IF(_xlfn.DAYS(DATE(YEAR(E97),MONTH(E97),DAY(E97)),DATE(YEAR(D97),MONTH(D97),DAY(D97)))&lt;0,1,0),0),0)</f>
        <v/>
      </c>
      <c r="N97" s="22">
        <f>IF(J97=1,IF(LEN(B97)&gt;0,0,1),0)</f>
        <v/>
      </c>
      <c r="O97" s="22">
        <f>IF(LEN(B97)&gt;0,IF(SUMPRODUCT(($B$5:$B$504=B97)*1)&gt;1,1,0),0)</f>
        <v/>
      </c>
      <c r="P97" s="22">
        <f>IF(LEN(F97)&gt;0,IF(ISNUMBER(F97),IF(F97&lt;0,1,IF(F97&lt;&gt;INT(F97),1,0)),1),0)</f>
        <v/>
      </c>
      <c r="Q97" s="22">
        <f>IF(ISNUMBER(F97),IF(ISNUMBER(Eingaben!$C$16),IF(F97&gt;G97,1,0),0),0)</f>
        <v/>
      </c>
      <c r="R97" s="22">
        <f>IF(ISNUMBER(D97),IF(ISNUMBER(E97),IF(_xlfn.DAYS(DATE(YEAR(E97),MONTH(E97),DAY(E97)),DATE(YEAR(D97),MONTH(D97),DAY(D97)))=0,1,0),0),0)</f>
        <v/>
      </c>
      <c r="S97" s="22">
        <f>IF(J97=1,IF(ISNUMBER(Eingaben!$C$16),IF(K97+L97+M97+R97=0,IF(G97=0,1,0),0),0),0)</f>
        <v/>
      </c>
    </row>
    <row r="98">
      <c r="A98" s="22" t="n">
        <v>94</v>
      </c>
      <c r="B98" s="24" t="n"/>
      <c r="C98" s="24" t="n"/>
      <c r="D98" s="25" t="n"/>
      <c r="E98" s="25" t="n"/>
      <c r="F98" s="26" t="n"/>
      <c r="G98" s="27">
        <f>IF(ISNUMBER(Eingaben!$C$16),IF(ISNUMBER(D98),IF(LEN(E98)=0,MAX(0,_xlfn.DAYS(Eingaben!$C$17,MAX(DATE(YEAR(D98),MONTH(D98),DAY(D98)),Eingaben!$C$16))+1),IF(ISNUMBER(E98),IF(_xlfn.DAYS(DATE(YEAR(E98),MONTH(E98),DAY(E98)),DATE(YEAR(D98),MONTH(D98),DAY(D98)))&lt;0,0,MAX(0,MIN(_xlfn.DAYS(Eingaben!$C$17,MAX(DATE(YEAR(D98),MONTH(D98),DAY(D98)),Eingaben!$C$16)),MAX(_xlfn.DAYS(DATE(YEAR(E98),MONTH(E98),DAY(E98)),MAX(DATE(YEAR(D98),MONTH(D98),DAY(D98)),Eingaben!$C$16))-1+Eingaben!$C$19,_xlfn.DAYS(DATE(YEAR(D98),MONTH(D98),DAY(D98)),MAX(DATE(YEAR(D98),MONTH(D98),DAY(D98)),Eingaben!$C$16))))+1)),0)),0),0)</f>
        <v/>
      </c>
      <c r="H98" s="27">
        <f>MAX(0,G98-IF(ISNUMBER(F98),MAX(0,F98),0))</f>
        <v/>
      </c>
      <c r="I98" s="27">
        <f>MID(IF(K98=1,"; Einzug fehlt oder ist kein Datum","")&amp;IF(L98=1,"; Auszug ist kein Datum","")&amp;IF(M98=1,"; Auszug liegt vor Einzug","")&amp;IF(N98=1,"; Bewohner-ID fehlt","")&amp;IF(O98=1,"; Bewohner-ID doppelt","")&amp;IF(P98=1,"; Abwesenheitstage ungültig (ganze Zahl ab 0)","")&amp;IF(Q98=1,"; Abwesenheit größer als Aufenthaltstage","")&amp;IF(R98=1,"; Ein- und Auszug am selben Tag (Zählregel laut Vertrag prüfen)","")&amp;IF(S98=1,"; Kein Aufenthaltstag im Abrechnungsmonat",""),3,400)</f>
        <v/>
      </c>
      <c r="J98" s="22">
        <f>IF(LEN(B98)+LEN(C98)+LEN(D98)+LEN(E98)+LEN(F98)&gt;0,1,0)</f>
        <v/>
      </c>
      <c r="K98" s="22">
        <f>IF(J98=1,IF(ISNUMBER(D98),0,1),0)</f>
        <v/>
      </c>
      <c r="L98" s="22">
        <f>IF(LEN(E98)&gt;0,IF(ISNUMBER(E98),0,1),0)</f>
        <v/>
      </c>
      <c r="M98" s="22">
        <f>IF(ISNUMBER(D98),IF(ISNUMBER(E98),IF(_xlfn.DAYS(DATE(YEAR(E98),MONTH(E98),DAY(E98)),DATE(YEAR(D98),MONTH(D98),DAY(D98)))&lt;0,1,0),0),0)</f>
        <v/>
      </c>
      <c r="N98" s="22">
        <f>IF(J98=1,IF(LEN(B98)&gt;0,0,1),0)</f>
        <v/>
      </c>
      <c r="O98" s="22">
        <f>IF(LEN(B98)&gt;0,IF(SUMPRODUCT(($B$5:$B$504=B98)*1)&gt;1,1,0),0)</f>
        <v/>
      </c>
      <c r="P98" s="22">
        <f>IF(LEN(F98)&gt;0,IF(ISNUMBER(F98),IF(F98&lt;0,1,IF(F98&lt;&gt;INT(F98),1,0)),1),0)</f>
        <v/>
      </c>
      <c r="Q98" s="22">
        <f>IF(ISNUMBER(F98),IF(ISNUMBER(Eingaben!$C$16),IF(F98&gt;G98,1,0),0),0)</f>
        <v/>
      </c>
      <c r="R98" s="22">
        <f>IF(ISNUMBER(D98),IF(ISNUMBER(E98),IF(_xlfn.DAYS(DATE(YEAR(E98),MONTH(E98),DAY(E98)),DATE(YEAR(D98),MONTH(D98),DAY(D98)))=0,1,0),0),0)</f>
        <v/>
      </c>
      <c r="S98" s="22">
        <f>IF(J98=1,IF(ISNUMBER(Eingaben!$C$16),IF(K98+L98+M98+R98=0,IF(G98=0,1,0),0),0),0)</f>
        <v/>
      </c>
    </row>
    <row r="99">
      <c r="A99" s="22" t="n">
        <v>95</v>
      </c>
      <c r="B99" s="24" t="n"/>
      <c r="C99" s="24" t="n"/>
      <c r="D99" s="25" t="n"/>
      <c r="E99" s="25" t="n"/>
      <c r="F99" s="26" t="n"/>
      <c r="G99" s="27">
        <f>IF(ISNUMBER(Eingaben!$C$16),IF(ISNUMBER(D99),IF(LEN(E99)=0,MAX(0,_xlfn.DAYS(Eingaben!$C$17,MAX(DATE(YEAR(D99),MONTH(D99),DAY(D99)),Eingaben!$C$16))+1),IF(ISNUMBER(E99),IF(_xlfn.DAYS(DATE(YEAR(E99),MONTH(E99),DAY(E99)),DATE(YEAR(D99),MONTH(D99),DAY(D99)))&lt;0,0,MAX(0,MIN(_xlfn.DAYS(Eingaben!$C$17,MAX(DATE(YEAR(D99),MONTH(D99),DAY(D99)),Eingaben!$C$16)),MAX(_xlfn.DAYS(DATE(YEAR(E99),MONTH(E99),DAY(E99)),MAX(DATE(YEAR(D99),MONTH(D99),DAY(D99)),Eingaben!$C$16))-1+Eingaben!$C$19,_xlfn.DAYS(DATE(YEAR(D99),MONTH(D99),DAY(D99)),MAX(DATE(YEAR(D99),MONTH(D99),DAY(D99)),Eingaben!$C$16))))+1)),0)),0),0)</f>
        <v/>
      </c>
      <c r="H99" s="27">
        <f>MAX(0,G99-IF(ISNUMBER(F99),MAX(0,F99),0))</f>
        <v/>
      </c>
      <c r="I99" s="27">
        <f>MID(IF(K99=1,"; Einzug fehlt oder ist kein Datum","")&amp;IF(L99=1,"; Auszug ist kein Datum","")&amp;IF(M99=1,"; Auszug liegt vor Einzug","")&amp;IF(N99=1,"; Bewohner-ID fehlt","")&amp;IF(O99=1,"; Bewohner-ID doppelt","")&amp;IF(P99=1,"; Abwesenheitstage ungültig (ganze Zahl ab 0)","")&amp;IF(Q99=1,"; Abwesenheit größer als Aufenthaltstage","")&amp;IF(R99=1,"; Ein- und Auszug am selben Tag (Zählregel laut Vertrag prüfen)","")&amp;IF(S99=1,"; Kein Aufenthaltstag im Abrechnungsmonat",""),3,400)</f>
        <v/>
      </c>
      <c r="J99" s="22">
        <f>IF(LEN(B99)+LEN(C99)+LEN(D99)+LEN(E99)+LEN(F99)&gt;0,1,0)</f>
        <v/>
      </c>
      <c r="K99" s="22">
        <f>IF(J99=1,IF(ISNUMBER(D99),0,1),0)</f>
        <v/>
      </c>
      <c r="L99" s="22">
        <f>IF(LEN(E99)&gt;0,IF(ISNUMBER(E99),0,1),0)</f>
        <v/>
      </c>
      <c r="M99" s="22">
        <f>IF(ISNUMBER(D99),IF(ISNUMBER(E99),IF(_xlfn.DAYS(DATE(YEAR(E99),MONTH(E99),DAY(E99)),DATE(YEAR(D99),MONTH(D99),DAY(D99)))&lt;0,1,0),0),0)</f>
        <v/>
      </c>
      <c r="N99" s="22">
        <f>IF(J99=1,IF(LEN(B99)&gt;0,0,1),0)</f>
        <v/>
      </c>
      <c r="O99" s="22">
        <f>IF(LEN(B99)&gt;0,IF(SUMPRODUCT(($B$5:$B$504=B99)*1)&gt;1,1,0),0)</f>
        <v/>
      </c>
      <c r="P99" s="22">
        <f>IF(LEN(F99)&gt;0,IF(ISNUMBER(F99),IF(F99&lt;0,1,IF(F99&lt;&gt;INT(F99),1,0)),1),0)</f>
        <v/>
      </c>
      <c r="Q99" s="22">
        <f>IF(ISNUMBER(F99),IF(ISNUMBER(Eingaben!$C$16),IF(F99&gt;G99,1,0),0),0)</f>
        <v/>
      </c>
      <c r="R99" s="22">
        <f>IF(ISNUMBER(D99),IF(ISNUMBER(E99),IF(_xlfn.DAYS(DATE(YEAR(E99),MONTH(E99),DAY(E99)),DATE(YEAR(D99),MONTH(D99),DAY(D99)))=0,1,0),0),0)</f>
        <v/>
      </c>
      <c r="S99" s="22">
        <f>IF(J99=1,IF(ISNUMBER(Eingaben!$C$16),IF(K99+L99+M99+R99=0,IF(G99=0,1,0),0),0),0)</f>
        <v/>
      </c>
    </row>
    <row r="100">
      <c r="A100" s="22" t="n">
        <v>96</v>
      </c>
      <c r="B100" s="24" t="n"/>
      <c r="C100" s="24" t="n"/>
      <c r="D100" s="25" t="n"/>
      <c r="E100" s="25" t="n"/>
      <c r="F100" s="26" t="n"/>
      <c r="G100" s="27">
        <f>IF(ISNUMBER(Eingaben!$C$16),IF(ISNUMBER(D100),IF(LEN(E100)=0,MAX(0,_xlfn.DAYS(Eingaben!$C$17,MAX(DATE(YEAR(D100),MONTH(D100),DAY(D100)),Eingaben!$C$16))+1),IF(ISNUMBER(E100),IF(_xlfn.DAYS(DATE(YEAR(E100),MONTH(E100),DAY(E100)),DATE(YEAR(D100),MONTH(D100),DAY(D100)))&lt;0,0,MAX(0,MIN(_xlfn.DAYS(Eingaben!$C$17,MAX(DATE(YEAR(D100),MONTH(D100),DAY(D100)),Eingaben!$C$16)),MAX(_xlfn.DAYS(DATE(YEAR(E100),MONTH(E100),DAY(E100)),MAX(DATE(YEAR(D100),MONTH(D100),DAY(D100)),Eingaben!$C$16))-1+Eingaben!$C$19,_xlfn.DAYS(DATE(YEAR(D100),MONTH(D100),DAY(D100)),MAX(DATE(YEAR(D100),MONTH(D100),DAY(D100)),Eingaben!$C$16))))+1)),0)),0),0)</f>
        <v/>
      </c>
      <c r="H100" s="27">
        <f>MAX(0,G100-IF(ISNUMBER(F100),MAX(0,F100),0))</f>
        <v/>
      </c>
      <c r="I100" s="27">
        <f>MID(IF(K100=1,"; Einzug fehlt oder ist kein Datum","")&amp;IF(L100=1,"; Auszug ist kein Datum","")&amp;IF(M100=1,"; Auszug liegt vor Einzug","")&amp;IF(N100=1,"; Bewohner-ID fehlt","")&amp;IF(O100=1,"; Bewohner-ID doppelt","")&amp;IF(P100=1,"; Abwesenheitstage ungültig (ganze Zahl ab 0)","")&amp;IF(Q100=1,"; Abwesenheit größer als Aufenthaltstage","")&amp;IF(R100=1,"; Ein- und Auszug am selben Tag (Zählregel laut Vertrag prüfen)","")&amp;IF(S100=1,"; Kein Aufenthaltstag im Abrechnungsmonat",""),3,400)</f>
        <v/>
      </c>
      <c r="J100" s="22">
        <f>IF(LEN(B100)+LEN(C100)+LEN(D100)+LEN(E100)+LEN(F100)&gt;0,1,0)</f>
        <v/>
      </c>
      <c r="K100" s="22">
        <f>IF(J100=1,IF(ISNUMBER(D100),0,1),0)</f>
        <v/>
      </c>
      <c r="L100" s="22">
        <f>IF(LEN(E100)&gt;0,IF(ISNUMBER(E100),0,1),0)</f>
        <v/>
      </c>
      <c r="M100" s="22">
        <f>IF(ISNUMBER(D100),IF(ISNUMBER(E100),IF(_xlfn.DAYS(DATE(YEAR(E100),MONTH(E100),DAY(E100)),DATE(YEAR(D100),MONTH(D100),DAY(D100)))&lt;0,1,0),0),0)</f>
        <v/>
      </c>
      <c r="N100" s="22">
        <f>IF(J100=1,IF(LEN(B100)&gt;0,0,1),0)</f>
        <v/>
      </c>
      <c r="O100" s="22">
        <f>IF(LEN(B100)&gt;0,IF(SUMPRODUCT(($B$5:$B$504=B100)*1)&gt;1,1,0),0)</f>
        <v/>
      </c>
      <c r="P100" s="22">
        <f>IF(LEN(F100)&gt;0,IF(ISNUMBER(F100),IF(F100&lt;0,1,IF(F100&lt;&gt;INT(F100),1,0)),1),0)</f>
        <v/>
      </c>
      <c r="Q100" s="22">
        <f>IF(ISNUMBER(F100),IF(ISNUMBER(Eingaben!$C$16),IF(F100&gt;G100,1,0),0),0)</f>
        <v/>
      </c>
      <c r="R100" s="22">
        <f>IF(ISNUMBER(D100),IF(ISNUMBER(E100),IF(_xlfn.DAYS(DATE(YEAR(E100),MONTH(E100),DAY(E100)),DATE(YEAR(D100),MONTH(D100),DAY(D100)))=0,1,0),0),0)</f>
        <v/>
      </c>
      <c r="S100" s="22">
        <f>IF(J100=1,IF(ISNUMBER(Eingaben!$C$16),IF(K100+L100+M100+R100=0,IF(G100=0,1,0),0),0),0)</f>
        <v/>
      </c>
    </row>
    <row r="101">
      <c r="A101" s="22" t="n">
        <v>97</v>
      </c>
      <c r="B101" s="24" t="n"/>
      <c r="C101" s="24" t="n"/>
      <c r="D101" s="25" t="n"/>
      <c r="E101" s="25" t="n"/>
      <c r="F101" s="26" t="n"/>
      <c r="G101" s="27">
        <f>IF(ISNUMBER(Eingaben!$C$16),IF(ISNUMBER(D101),IF(LEN(E101)=0,MAX(0,_xlfn.DAYS(Eingaben!$C$17,MAX(DATE(YEAR(D101),MONTH(D101),DAY(D101)),Eingaben!$C$16))+1),IF(ISNUMBER(E101),IF(_xlfn.DAYS(DATE(YEAR(E101),MONTH(E101),DAY(E101)),DATE(YEAR(D101),MONTH(D101),DAY(D101)))&lt;0,0,MAX(0,MIN(_xlfn.DAYS(Eingaben!$C$17,MAX(DATE(YEAR(D101),MONTH(D101),DAY(D101)),Eingaben!$C$16)),MAX(_xlfn.DAYS(DATE(YEAR(E101),MONTH(E101),DAY(E101)),MAX(DATE(YEAR(D101),MONTH(D101),DAY(D101)),Eingaben!$C$16))-1+Eingaben!$C$19,_xlfn.DAYS(DATE(YEAR(D101),MONTH(D101),DAY(D101)),MAX(DATE(YEAR(D101),MONTH(D101),DAY(D101)),Eingaben!$C$16))))+1)),0)),0),0)</f>
        <v/>
      </c>
      <c r="H101" s="27">
        <f>MAX(0,G101-IF(ISNUMBER(F101),MAX(0,F101),0))</f>
        <v/>
      </c>
      <c r="I101" s="27">
        <f>MID(IF(K101=1,"; Einzug fehlt oder ist kein Datum","")&amp;IF(L101=1,"; Auszug ist kein Datum","")&amp;IF(M101=1,"; Auszug liegt vor Einzug","")&amp;IF(N101=1,"; Bewohner-ID fehlt","")&amp;IF(O101=1,"; Bewohner-ID doppelt","")&amp;IF(P101=1,"; Abwesenheitstage ungültig (ganze Zahl ab 0)","")&amp;IF(Q101=1,"; Abwesenheit größer als Aufenthaltstage","")&amp;IF(R101=1,"; Ein- und Auszug am selben Tag (Zählregel laut Vertrag prüfen)","")&amp;IF(S101=1,"; Kein Aufenthaltstag im Abrechnungsmonat",""),3,400)</f>
        <v/>
      </c>
      <c r="J101" s="22">
        <f>IF(LEN(B101)+LEN(C101)+LEN(D101)+LEN(E101)+LEN(F101)&gt;0,1,0)</f>
        <v/>
      </c>
      <c r="K101" s="22">
        <f>IF(J101=1,IF(ISNUMBER(D101),0,1),0)</f>
        <v/>
      </c>
      <c r="L101" s="22">
        <f>IF(LEN(E101)&gt;0,IF(ISNUMBER(E101),0,1),0)</f>
        <v/>
      </c>
      <c r="M101" s="22">
        <f>IF(ISNUMBER(D101),IF(ISNUMBER(E101),IF(_xlfn.DAYS(DATE(YEAR(E101),MONTH(E101),DAY(E101)),DATE(YEAR(D101),MONTH(D101),DAY(D101)))&lt;0,1,0),0),0)</f>
        <v/>
      </c>
      <c r="N101" s="22">
        <f>IF(J101=1,IF(LEN(B101)&gt;0,0,1),0)</f>
        <v/>
      </c>
      <c r="O101" s="22">
        <f>IF(LEN(B101)&gt;0,IF(SUMPRODUCT(($B$5:$B$504=B101)*1)&gt;1,1,0),0)</f>
        <v/>
      </c>
      <c r="P101" s="22">
        <f>IF(LEN(F101)&gt;0,IF(ISNUMBER(F101),IF(F101&lt;0,1,IF(F101&lt;&gt;INT(F101),1,0)),1),0)</f>
        <v/>
      </c>
      <c r="Q101" s="22">
        <f>IF(ISNUMBER(F101),IF(ISNUMBER(Eingaben!$C$16),IF(F101&gt;G101,1,0),0),0)</f>
        <v/>
      </c>
      <c r="R101" s="22">
        <f>IF(ISNUMBER(D101),IF(ISNUMBER(E101),IF(_xlfn.DAYS(DATE(YEAR(E101),MONTH(E101),DAY(E101)),DATE(YEAR(D101),MONTH(D101),DAY(D101)))=0,1,0),0),0)</f>
        <v/>
      </c>
      <c r="S101" s="22">
        <f>IF(J101=1,IF(ISNUMBER(Eingaben!$C$16),IF(K101+L101+M101+R101=0,IF(G101=0,1,0),0),0),0)</f>
        <v/>
      </c>
    </row>
    <row r="102">
      <c r="A102" s="22" t="n">
        <v>98</v>
      </c>
      <c r="B102" s="24" t="n"/>
      <c r="C102" s="24" t="n"/>
      <c r="D102" s="25" t="n"/>
      <c r="E102" s="25" t="n"/>
      <c r="F102" s="26" t="n"/>
      <c r="G102" s="27">
        <f>IF(ISNUMBER(Eingaben!$C$16),IF(ISNUMBER(D102),IF(LEN(E102)=0,MAX(0,_xlfn.DAYS(Eingaben!$C$17,MAX(DATE(YEAR(D102),MONTH(D102),DAY(D102)),Eingaben!$C$16))+1),IF(ISNUMBER(E102),IF(_xlfn.DAYS(DATE(YEAR(E102),MONTH(E102),DAY(E102)),DATE(YEAR(D102),MONTH(D102),DAY(D102)))&lt;0,0,MAX(0,MIN(_xlfn.DAYS(Eingaben!$C$17,MAX(DATE(YEAR(D102),MONTH(D102),DAY(D102)),Eingaben!$C$16)),MAX(_xlfn.DAYS(DATE(YEAR(E102),MONTH(E102),DAY(E102)),MAX(DATE(YEAR(D102),MONTH(D102),DAY(D102)),Eingaben!$C$16))-1+Eingaben!$C$19,_xlfn.DAYS(DATE(YEAR(D102),MONTH(D102),DAY(D102)),MAX(DATE(YEAR(D102),MONTH(D102),DAY(D102)),Eingaben!$C$16))))+1)),0)),0),0)</f>
        <v/>
      </c>
      <c r="H102" s="27">
        <f>MAX(0,G102-IF(ISNUMBER(F102),MAX(0,F102),0))</f>
        <v/>
      </c>
      <c r="I102" s="27">
        <f>MID(IF(K102=1,"; Einzug fehlt oder ist kein Datum","")&amp;IF(L102=1,"; Auszug ist kein Datum","")&amp;IF(M102=1,"; Auszug liegt vor Einzug","")&amp;IF(N102=1,"; Bewohner-ID fehlt","")&amp;IF(O102=1,"; Bewohner-ID doppelt","")&amp;IF(P102=1,"; Abwesenheitstage ungültig (ganze Zahl ab 0)","")&amp;IF(Q102=1,"; Abwesenheit größer als Aufenthaltstage","")&amp;IF(R102=1,"; Ein- und Auszug am selben Tag (Zählregel laut Vertrag prüfen)","")&amp;IF(S102=1,"; Kein Aufenthaltstag im Abrechnungsmonat",""),3,400)</f>
        <v/>
      </c>
      <c r="J102" s="22">
        <f>IF(LEN(B102)+LEN(C102)+LEN(D102)+LEN(E102)+LEN(F102)&gt;0,1,0)</f>
        <v/>
      </c>
      <c r="K102" s="22">
        <f>IF(J102=1,IF(ISNUMBER(D102),0,1),0)</f>
        <v/>
      </c>
      <c r="L102" s="22">
        <f>IF(LEN(E102)&gt;0,IF(ISNUMBER(E102),0,1),0)</f>
        <v/>
      </c>
      <c r="M102" s="22">
        <f>IF(ISNUMBER(D102),IF(ISNUMBER(E102),IF(_xlfn.DAYS(DATE(YEAR(E102),MONTH(E102),DAY(E102)),DATE(YEAR(D102),MONTH(D102),DAY(D102)))&lt;0,1,0),0),0)</f>
        <v/>
      </c>
      <c r="N102" s="22">
        <f>IF(J102=1,IF(LEN(B102)&gt;0,0,1),0)</f>
        <v/>
      </c>
      <c r="O102" s="22">
        <f>IF(LEN(B102)&gt;0,IF(SUMPRODUCT(($B$5:$B$504=B102)*1)&gt;1,1,0),0)</f>
        <v/>
      </c>
      <c r="P102" s="22">
        <f>IF(LEN(F102)&gt;0,IF(ISNUMBER(F102),IF(F102&lt;0,1,IF(F102&lt;&gt;INT(F102),1,0)),1),0)</f>
        <v/>
      </c>
      <c r="Q102" s="22">
        <f>IF(ISNUMBER(F102),IF(ISNUMBER(Eingaben!$C$16),IF(F102&gt;G102,1,0),0),0)</f>
        <v/>
      </c>
      <c r="R102" s="22">
        <f>IF(ISNUMBER(D102),IF(ISNUMBER(E102),IF(_xlfn.DAYS(DATE(YEAR(E102),MONTH(E102),DAY(E102)),DATE(YEAR(D102),MONTH(D102),DAY(D102)))=0,1,0),0),0)</f>
        <v/>
      </c>
      <c r="S102" s="22">
        <f>IF(J102=1,IF(ISNUMBER(Eingaben!$C$16),IF(K102+L102+M102+R102=0,IF(G102=0,1,0),0),0),0)</f>
        <v/>
      </c>
    </row>
    <row r="103">
      <c r="A103" s="22" t="n">
        <v>99</v>
      </c>
      <c r="B103" s="24" t="n"/>
      <c r="C103" s="24" t="n"/>
      <c r="D103" s="25" t="n"/>
      <c r="E103" s="25" t="n"/>
      <c r="F103" s="26" t="n"/>
      <c r="G103" s="27">
        <f>IF(ISNUMBER(Eingaben!$C$16),IF(ISNUMBER(D103),IF(LEN(E103)=0,MAX(0,_xlfn.DAYS(Eingaben!$C$17,MAX(DATE(YEAR(D103),MONTH(D103),DAY(D103)),Eingaben!$C$16))+1),IF(ISNUMBER(E103),IF(_xlfn.DAYS(DATE(YEAR(E103),MONTH(E103),DAY(E103)),DATE(YEAR(D103),MONTH(D103),DAY(D103)))&lt;0,0,MAX(0,MIN(_xlfn.DAYS(Eingaben!$C$17,MAX(DATE(YEAR(D103),MONTH(D103),DAY(D103)),Eingaben!$C$16)),MAX(_xlfn.DAYS(DATE(YEAR(E103),MONTH(E103),DAY(E103)),MAX(DATE(YEAR(D103),MONTH(D103),DAY(D103)),Eingaben!$C$16))-1+Eingaben!$C$19,_xlfn.DAYS(DATE(YEAR(D103),MONTH(D103),DAY(D103)),MAX(DATE(YEAR(D103),MONTH(D103),DAY(D103)),Eingaben!$C$16))))+1)),0)),0),0)</f>
        <v/>
      </c>
      <c r="H103" s="27">
        <f>MAX(0,G103-IF(ISNUMBER(F103),MAX(0,F103),0))</f>
        <v/>
      </c>
      <c r="I103" s="27">
        <f>MID(IF(K103=1,"; Einzug fehlt oder ist kein Datum","")&amp;IF(L103=1,"; Auszug ist kein Datum","")&amp;IF(M103=1,"; Auszug liegt vor Einzug","")&amp;IF(N103=1,"; Bewohner-ID fehlt","")&amp;IF(O103=1,"; Bewohner-ID doppelt","")&amp;IF(P103=1,"; Abwesenheitstage ungültig (ganze Zahl ab 0)","")&amp;IF(Q103=1,"; Abwesenheit größer als Aufenthaltstage","")&amp;IF(R103=1,"; Ein- und Auszug am selben Tag (Zählregel laut Vertrag prüfen)","")&amp;IF(S103=1,"; Kein Aufenthaltstag im Abrechnungsmonat",""),3,400)</f>
        <v/>
      </c>
      <c r="J103" s="22">
        <f>IF(LEN(B103)+LEN(C103)+LEN(D103)+LEN(E103)+LEN(F103)&gt;0,1,0)</f>
        <v/>
      </c>
      <c r="K103" s="22">
        <f>IF(J103=1,IF(ISNUMBER(D103),0,1),0)</f>
        <v/>
      </c>
      <c r="L103" s="22">
        <f>IF(LEN(E103)&gt;0,IF(ISNUMBER(E103),0,1),0)</f>
        <v/>
      </c>
      <c r="M103" s="22">
        <f>IF(ISNUMBER(D103),IF(ISNUMBER(E103),IF(_xlfn.DAYS(DATE(YEAR(E103),MONTH(E103),DAY(E103)),DATE(YEAR(D103),MONTH(D103),DAY(D103)))&lt;0,1,0),0),0)</f>
        <v/>
      </c>
      <c r="N103" s="22">
        <f>IF(J103=1,IF(LEN(B103)&gt;0,0,1),0)</f>
        <v/>
      </c>
      <c r="O103" s="22">
        <f>IF(LEN(B103)&gt;0,IF(SUMPRODUCT(($B$5:$B$504=B103)*1)&gt;1,1,0),0)</f>
        <v/>
      </c>
      <c r="P103" s="22">
        <f>IF(LEN(F103)&gt;0,IF(ISNUMBER(F103),IF(F103&lt;0,1,IF(F103&lt;&gt;INT(F103),1,0)),1),0)</f>
        <v/>
      </c>
      <c r="Q103" s="22">
        <f>IF(ISNUMBER(F103),IF(ISNUMBER(Eingaben!$C$16),IF(F103&gt;G103,1,0),0),0)</f>
        <v/>
      </c>
      <c r="R103" s="22">
        <f>IF(ISNUMBER(D103),IF(ISNUMBER(E103),IF(_xlfn.DAYS(DATE(YEAR(E103),MONTH(E103),DAY(E103)),DATE(YEAR(D103),MONTH(D103),DAY(D103)))=0,1,0),0),0)</f>
        <v/>
      </c>
      <c r="S103" s="22">
        <f>IF(J103=1,IF(ISNUMBER(Eingaben!$C$16),IF(K103+L103+M103+R103=0,IF(G103=0,1,0),0),0),0)</f>
        <v/>
      </c>
    </row>
    <row r="104">
      <c r="A104" s="22" t="n">
        <v>100</v>
      </c>
      <c r="B104" s="24" t="n"/>
      <c r="C104" s="24" t="n"/>
      <c r="D104" s="25" t="n"/>
      <c r="E104" s="25" t="n"/>
      <c r="F104" s="26" t="n"/>
      <c r="G104" s="27">
        <f>IF(ISNUMBER(Eingaben!$C$16),IF(ISNUMBER(D104),IF(LEN(E104)=0,MAX(0,_xlfn.DAYS(Eingaben!$C$17,MAX(DATE(YEAR(D104),MONTH(D104),DAY(D104)),Eingaben!$C$16))+1),IF(ISNUMBER(E104),IF(_xlfn.DAYS(DATE(YEAR(E104),MONTH(E104),DAY(E104)),DATE(YEAR(D104),MONTH(D104),DAY(D104)))&lt;0,0,MAX(0,MIN(_xlfn.DAYS(Eingaben!$C$17,MAX(DATE(YEAR(D104),MONTH(D104),DAY(D104)),Eingaben!$C$16)),MAX(_xlfn.DAYS(DATE(YEAR(E104),MONTH(E104),DAY(E104)),MAX(DATE(YEAR(D104),MONTH(D104),DAY(D104)),Eingaben!$C$16))-1+Eingaben!$C$19,_xlfn.DAYS(DATE(YEAR(D104),MONTH(D104),DAY(D104)),MAX(DATE(YEAR(D104),MONTH(D104),DAY(D104)),Eingaben!$C$16))))+1)),0)),0),0)</f>
        <v/>
      </c>
      <c r="H104" s="27">
        <f>MAX(0,G104-IF(ISNUMBER(F104),MAX(0,F104),0))</f>
        <v/>
      </c>
      <c r="I104" s="27">
        <f>MID(IF(K104=1,"; Einzug fehlt oder ist kein Datum","")&amp;IF(L104=1,"; Auszug ist kein Datum","")&amp;IF(M104=1,"; Auszug liegt vor Einzug","")&amp;IF(N104=1,"; Bewohner-ID fehlt","")&amp;IF(O104=1,"; Bewohner-ID doppelt","")&amp;IF(P104=1,"; Abwesenheitstage ungültig (ganze Zahl ab 0)","")&amp;IF(Q104=1,"; Abwesenheit größer als Aufenthaltstage","")&amp;IF(R104=1,"; Ein- und Auszug am selben Tag (Zählregel laut Vertrag prüfen)","")&amp;IF(S104=1,"; Kein Aufenthaltstag im Abrechnungsmonat",""),3,400)</f>
        <v/>
      </c>
      <c r="J104" s="22">
        <f>IF(LEN(B104)+LEN(C104)+LEN(D104)+LEN(E104)+LEN(F104)&gt;0,1,0)</f>
        <v/>
      </c>
      <c r="K104" s="22">
        <f>IF(J104=1,IF(ISNUMBER(D104),0,1),0)</f>
        <v/>
      </c>
      <c r="L104" s="22">
        <f>IF(LEN(E104)&gt;0,IF(ISNUMBER(E104),0,1),0)</f>
        <v/>
      </c>
      <c r="M104" s="22">
        <f>IF(ISNUMBER(D104),IF(ISNUMBER(E104),IF(_xlfn.DAYS(DATE(YEAR(E104),MONTH(E104),DAY(E104)),DATE(YEAR(D104),MONTH(D104),DAY(D104)))&lt;0,1,0),0),0)</f>
        <v/>
      </c>
      <c r="N104" s="22">
        <f>IF(J104=1,IF(LEN(B104)&gt;0,0,1),0)</f>
        <v/>
      </c>
      <c r="O104" s="22">
        <f>IF(LEN(B104)&gt;0,IF(SUMPRODUCT(($B$5:$B$504=B104)*1)&gt;1,1,0),0)</f>
        <v/>
      </c>
      <c r="P104" s="22">
        <f>IF(LEN(F104)&gt;0,IF(ISNUMBER(F104),IF(F104&lt;0,1,IF(F104&lt;&gt;INT(F104),1,0)),1),0)</f>
        <v/>
      </c>
      <c r="Q104" s="22">
        <f>IF(ISNUMBER(F104),IF(ISNUMBER(Eingaben!$C$16),IF(F104&gt;G104,1,0),0),0)</f>
        <v/>
      </c>
      <c r="R104" s="22">
        <f>IF(ISNUMBER(D104),IF(ISNUMBER(E104),IF(_xlfn.DAYS(DATE(YEAR(E104),MONTH(E104),DAY(E104)),DATE(YEAR(D104),MONTH(D104),DAY(D104)))=0,1,0),0),0)</f>
        <v/>
      </c>
      <c r="S104" s="22">
        <f>IF(J104=1,IF(ISNUMBER(Eingaben!$C$16),IF(K104+L104+M104+R104=0,IF(G104=0,1,0),0),0),0)</f>
        <v/>
      </c>
    </row>
    <row r="105">
      <c r="A105" s="22" t="n">
        <v>101</v>
      </c>
      <c r="B105" s="24" t="n"/>
      <c r="C105" s="24" t="n"/>
      <c r="D105" s="25" t="n"/>
      <c r="E105" s="25" t="n"/>
      <c r="F105" s="26" t="n"/>
      <c r="G105" s="27">
        <f>IF(ISNUMBER(Eingaben!$C$16),IF(ISNUMBER(D105),IF(LEN(E105)=0,MAX(0,_xlfn.DAYS(Eingaben!$C$17,MAX(DATE(YEAR(D105),MONTH(D105),DAY(D105)),Eingaben!$C$16))+1),IF(ISNUMBER(E105),IF(_xlfn.DAYS(DATE(YEAR(E105),MONTH(E105),DAY(E105)),DATE(YEAR(D105),MONTH(D105),DAY(D105)))&lt;0,0,MAX(0,MIN(_xlfn.DAYS(Eingaben!$C$17,MAX(DATE(YEAR(D105),MONTH(D105),DAY(D105)),Eingaben!$C$16)),MAX(_xlfn.DAYS(DATE(YEAR(E105),MONTH(E105),DAY(E105)),MAX(DATE(YEAR(D105),MONTH(D105),DAY(D105)),Eingaben!$C$16))-1+Eingaben!$C$19,_xlfn.DAYS(DATE(YEAR(D105),MONTH(D105),DAY(D105)),MAX(DATE(YEAR(D105),MONTH(D105),DAY(D105)),Eingaben!$C$16))))+1)),0)),0),0)</f>
        <v/>
      </c>
      <c r="H105" s="27">
        <f>MAX(0,G105-IF(ISNUMBER(F105),MAX(0,F105),0))</f>
        <v/>
      </c>
      <c r="I105" s="27">
        <f>MID(IF(K105=1,"; Einzug fehlt oder ist kein Datum","")&amp;IF(L105=1,"; Auszug ist kein Datum","")&amp;IF(M105=1,"; Auszug liegt vor Einzug","")&amp;IF(N105=1,"; Bewohner-ID fehlt","")&amp;IF(O105=1,"; Bewohner-ID doppelt","")&amp;IF(P105=1,"; Abwesenheitstage ungültig (ganze Zahl ab 0)","")&amp;IF(Q105=1,"; Abwesenheit größer als Aufenthaltstage","")&amp;IF(R105=1,"; Ein- und Auszug am selben Tag (Zählregel laut Vertrag prüfen)","")&amp;IF(S105=1,"; Kein Aufenthaltstag im Abrechnungsmonat",""),3,400)</f>
        <v/>
      </c>
      <c r="J105" s="22">
        <f>IF(LEN(B105)+LEN(C105)+LEN(D105)+LEN(E105)+LEN(F105)&gt;0,1,0)</f>
        <v/>
      </c>
      <c r="K105" s="22">
        <f>IF(J105=1,IF(ISNUMBER(D105),0,1),0)</f>
        <v/>
      </c>
      <c r="L105" s="22">
        <f>IF(LEN(E105)&gt;0,IF(ISNUMBER(E105),0,1),0)</f>
        <v/>
      </c>
      <c r="M105" s="22">
        <f>IF(ISNUMBER(D105),IF(ISNUMBER(E105),IF(_xlfn.DAYS(DATE(YEAR(E105),MONTH(E105),DAY(E105)),DATE(YEAR(D105),MONTH(D105),DAY(D105)))&lt;0,1,0),0),0)</f>
        <v/>
      </c>
      <c r="N105" s="22">
        <f>IF(J105=1,IF(LEN(B105)&gt;0,0,1),0)</f>
        <v/>
      </c>
      <c r="O105" s="22">
        <f>IF(LEN(B105)&gt;0,IF(SUMPRODUCT(($B$5:$B$504=B105)*1)&gt;1,1,0),0)</f>
        <v/>
      </c>
      <c r="P105" s="22">
        <f>IF(LEN(F105)&gt;0,IF(ISNUMBER(F105),IF(F105&lt;0,1,IF(F105&lt;&gt;INT(F105),1,0)),1),0)</f>
        <v/>
      </c>
      <c r="Q105" s="22">
        <f>IF(ISNUMBER(F105),IF(ISNUMBER(Eingaben!$C$16),IF(F105&gt;G105,1,0),0),0)</f>
        <v/>
      </c>
      <c r="R105" s="22">
        <f>IF(ISNUMBER(D105),IF(ISNUMBER(E105),IF(_xlfn.DAYS(DATE(YEAR(E105),MONTH(E105),DAY(E105)),DATE(YEAR(D105),MONTH(D105),DAY(D105)))=0,1,0),0),0)</f>
        <v/>
      </c>
      <c r="S105" s="22">
        <f>IF(J105=1,IF(ISNUMBER(Eingaben!$C$16),IF(K105+L105+M105+R105=0,IF(G105=0,1,0),0),0),0)</f>
        <v/>
      </c>
    </row>
    <row r="106">
      <c r="A106" s="22" t="n">
        <v>102</v>
      </c>
      <c r="B106" s="24" t="n"/>
      <c r="C106" s="24" t="n"/>
      <c r="D106" s="25" t="n"/>
      <c r="E106" s="25" t="n"/>
      <c r="F106" s="26" t="n"/>
      <c r="G106" s="27">
        <f>IF(ISNUMBER(Eingaben!$C$16),IF(ISNUMBER(D106),IF(LEN(E106)=0,MAX(0,_xlfn.DAYS(Eingaben!$C$17,MAX(DATE(YEAR(D106),MONTH(D106),DAY(D106)),Eingaben!$C$16))+1),IF(ISNUMBER(E106),IF(_xlfn.DAYS(DATE(YEAR(E106),MONTH(E106),DAY(E106)),DATE(YEAR(D106),MONTH(D106),DAY(D106)))&lt;0,0,MAX(0,MIN(_xlfn.DAYS(Eingaben!$C$17,MAX(DATE(YEAR(D106),MONTH(D106),DAY(D106)),Eingaben!$C$16)),MAX(_xlfn.DAYS(DATE(YEAR(E106),MONTH(E106),DAY(E106)),MAX(DATE(YEAR(D106),MONTH(D106),DAY(D106)),Eingaben!$C$16))-1+Eingaben!$C$19,_xlfn.DAYS(DATE(YEAR(D106),MONTH(D106),DAY(D106)),MAX(DATE(YEAR(D106),MONTH(D106),DAY(D106)),Eingaben!$C$16))))+1)),0)),0),0)</f>
        <v/>
      </c>
      <c r="H106" s="27">
        <f>MAX(0,G106-IF(ISNUMBER(F106),MAX(0,F106),0))</f>
        <v/>
      </c>
      <c r="I106" s="27">
        <f>MID(IF(K106=1,"; Einzug fehlt oder ist kein Datum","")&amp;IF(L106=1,"; Auszug ist kein Datum","")&amp;IF(M106=1,"; Auszug liegt vor Einzug","")&amp;IF(N106=1,"; Bewohner-ID fehlt","")&amp;IF(O106=1,"; Bewohner-ID doppelt","")&amp;IF(P106=1,"; Abwesenheitstage ungültig (ganze Zahl ab 0)","")&amp;IF(Q106=1,"; Abwesenheit größer als Aufenthaltstage","")&amp;IF(R106=1,"; Ein- und Auszug am selben Tag (Zählregel laut Vertrag prüfen)","")&amp;IF(S106=1,"; Kein Aufenthaltstag im Abrechnungsmonat",""),3,400)</f>
        <v/>
      </c>
      <c r="J106" s="22">
        <f>IF(LEN(B106)+LEN(C106)+LEN(D106)+LEN(E106)+LEN(F106)&gt;0,1,0)</f>
        <v/>
      </c>
      <c r="K106" s="22">
        <f>IF(J106=1,IF(ISNUMBER(D106),0,1),0)</f>
        <v/>
      </c>
      <c r="L106" s="22">
        <f>IF(LEN(E106)&gt;0,IF(ISNUMBER(E106),0,1),0)</f>
        <v/>
      </c>
      <c r="M106" s="22">
        <f>IF(ISNUMBER(D106),IF(ISNUMBER(E106),IF(_xlfn.DAYS(DATE(YEAR(E106),MONTH(E106),DAY(E106)),DATE(YEAR(D106),MONTH(D106),DAY(D106)))&lt;0,1,0),0),0)</f>
        <v/>
      </c>
      <c r="N106" s="22">
        <f>IF(J106=1,IF(LEN(B106)&gt;0,0,1),0)</f>
        <v/>
      </c>
      <c r="O106" s="22">
        <f>IF(LEN(B106)&gt;0,IF(SUMPRODUCT(($B$5:$B$504=B106)*1)&gt;1,1,0),0)</f>
        <v/>
      </c>
      <c r="P106" s="22">
        <f>IF(LEN(F106)&gt;0,IF(ISNUMBER(F106),IF(F106&lt;0,1,IF(F106&lt;&gt;INT(F106),1,0)),1),0)</f>
        <v/>
      </c>
      <c r="Q106" s="22">
        <f>IF(ISNUMBER(F106),IF(ISNUMBER(Eingaben!$C$16),IF(F106&gt;G106,1,0),0),0)</f>
        <v/>
      </c>
      <c r="R106" s="22">
        <f>IF(ISNUMBER(D106),IF(ISNUMBER(E106),IF(_xlfn.DAYS(DATE(YEAR(E106),MONTH(E106),DAY(E106)),DATE(YEAR(D106),MONTH(D106),DAY(D106)))=0,1,0),0),0)</f>
        <v/>
      </c>
      <c r="S106" s="22">
        <f>IF(J106=1,IF(ISNUMBER(Eingaben!$C$16),IF(K106+L106+M106+R106=0,IF(G106=0,1,0),0),0),0)</f>
        <v/>
      </c>
    </row>
    <row r="107">
      <c r="A107" s="22" t="n">
        <v>103</v>
      </c>
      <c r="B107" s="24" t="n"/>
      <c r="C107" s="24" t="n"/>
      <c r="D107" s="25" t="n"/>
      <c r="E107" s="25" t="n"/>
      <c r="F107" s="26" t="n"/>
      <c r="G107" s="27">
        <f>IF(ISNUMBER(Eingaben!$C$16),IF(ISNUMBER(D107),IF(LEN(E107)=0,MAX(0,_xlfn.DAYS(Eingaben!$C$17,MAX(DATE(YEAR(D107),MONTH(D107),DAY(D107)),Eingaben!$C$16))+1),IF(ISNUMBER(E107),IF(_xlfn.DAYS(DATE(YEAR(E107),MONTH(E107),DAY(E107)),DATE(YEAR(D107),MONTH(D107),DAY(D107)))&lt;0,0,MAX(0,MIN(_xlfn.DAYS(Eingaben!$C$17,MAX(DATE(YEAR(D107),MONTH(D107),DAY(D107)),Eingaben!$C$16)),MAX(_xlfn.DAYS(DATE(YEAR(E107),MONTH(E107),DAY(E107)),MAX(DATE(YEAR(D107),MONTH(D107),DAY(D107)),Eingaben!$C$16))-1+Eingaben!$C$19,_xlfn.DAYS(DATE(YEAR(D107),MONTH(D107),DAY(D107)),MAX(DATE(YEAR(D107),MONTH(D107),DAY(D107)),Eingaben!$C$16))))+1)),0)),0),0)</f>
        <v/>
      </c>
      <c r="H107" s="27">
        <f>MAX(0,G107-IF(ISNUMBER(F107),MAX(0,F107),0))</f>
        <v/>
      </c>
      <c r="I107" s="27">
        <f>MID(IF(K107=1,"; Einzug fehlt oder ist kein Datum","")&amp;IF(L107=1,"; Auszug ist kein Datum","")&amp;IF(M107=1,"; Auszug liegt vor Einzug","")&amp;IF(N107=1,"; Bewohner-ID fehlt","")&amp;IF(O107=1,"; Bewohner-ID doppelt","")&amp;IF(P107=1,"; Abwesenheitstage ungültig (ganze Zahl ab 0)","")&amp;IF(Q107=1,"; Abwesenheit größer als Aufenthaltstage","")&amp;IF(R107=1,"; Ein- und Auszug am selben Tag (Zählregel laut Vertrag prüfen)","")&amp;IF(S107=1,"; Kein Aufenthaltstag im Abrechnungsmonat",""),3,400)</f>
        <v/>
      </c>
      <c r="J107" s="22">
        <f>IF(LEN(B107)+LEN(C107)+LEN(D107)+LEN(E107)+LEN(F107)&gt;0,1,0)</f>
        <v/>
      </c>
      <c r="K107" s="22">
        <f>IF(J107=1,IF(ISNUMBER(D107),0,1),0)</f>
        <v/>
      </c>
      <c r="L107" s="22">
        <f>IF(LEN(E107)&gt;0,IF(ISNUMBER(E107),0,1),0)</f>
        <v/>
      </c>
      <c r="M107" s="22">
        <f>IF(ISNUMBER(D107),IF(ISNUMBER(E107),IF(_xlfn.DAYS(DATE(YEAR(E107),MONTH(E107),DAY(E107)),DATE(YEAR(D107),MONTH(D107),DAY(D107)))&lt;0,1,0),0),0)</f>
        <v/>
      </c>
      <c r="N107" s="22">
        <f>IF(J107=1,IF(LEN(B107)&gt;0,0,1),0)</f>
        <v/>
      </c>
      <c r="O107" s="22">
        <f>IF(LEN(B107)&gt;0,IF(SUMPRODUCT(($B$5:$B$504=B107)*1)&gt;1,1,0),0)</f>
        <v/>
      </c>
      <c r="P107" s="22">
        <f>IF(LEN(F107)&gt;0,IF(ISNUMBER(F107),IF(F107&lt;0,1,IF(F107&lt;&gt;INT(F107),1,0)),1),0)</f>
        <v/>
      </c>
      <c r="Q107" s="22">
        <f>IF(ISNUMBER(F107),IF(ISNUMBER(Eingaben!$C$16),IF(F107&gt;G107,1,0),0),0)</f>
        <v/>
      </c>
      <c r="R107" s="22">
        <f>IF(ISNUMBER(D107),IF(ISNUMBER(E107),IF(_xlfn.DAYS(DATE(YEAR(E107),MONTH(E107),DAY(E107)),DATE(YEAR(D107),MONTH(D107),DAY(D107)))=0,1,0),0),0)</f>
        <v/>
      </c>
      <c r="S107" s="22">
        <f>IF(J107=1,IF(ISNUMBER(Eingaben!$C$16),IF(K107+L107+M107+R107=0,IF(G107=0,1,0),0),0),0)</f>
        <v/>
      </c>
    </row>
    <row r="108">
      <c r="A108" s="22" t="n">
        <v>104</v>
      </c>
      <c r="B108" s="24" t="n"/>
      <c r="C108" s="24" t="n"/>
      <c r="D108" s="25" t="n"/>
      <c r="E108" s="25" t="n"/>
      <c r="F108" s="26" t="n"/>
      <c r="G108" s="27">
        <f>IF(ISNUMBER(Eingaben!$C$16),IF(ISNUMBER(D108),IF(LEN(E108)=0,MAX(0,_xlfn.DAYS(Eingaben!$C$17,MAX(DATE(YEAR(D108),MONTH(D108),DAY(D108)),Eingaben!$C$16))+1),IF(ISNUMBER(E108),IF(_xlfn.DAYS(DATE(YEAR(E108),MONTH(E108),DAY(E108)),DATE(YEAR(D108),MONTH(D108),DAY(D108)))&lt;0,0,MAX(0,MIN(_xlfn.DAYS(Eingaben!$C$17,MAX(DATE(YEAR(D108),MONTH(D108),DAY(D108)),Eingaben!$C$16)),MAX(_xlfn.DAYS(DATE(YEAR(E108),MONTH(E108),DAY(E108)),MAX(DATE(YEAR(D108),MONTH(D108),DAY(D108)),Eingaben!$C$16))-1+Eingaben!$C$19,_xlfn.DAYS(DATE(YEAR(D108),MONTH(D108),DAY(D108)),MAX(DATE(YEAR(D108),MONTH(D108),DAY(D108)),Eingaben!$C$16))))+1)),0)),0),0)</f>
        <v/>
      </c>
      <c r="H108" s="27">
        <f>MAX(0,G108-IF(ISNUMBER(F108),MAX(0,F108),0))</f>
        <v/>
      </c>
      <c r="I108" s="27">
        <f>MID(IF(K108=1,"; Einzug fehlt oder ist kein Datum","")&amp;IF(L108=1,"; Auszug ist kein Datum","")&amp;IF(M108=1,"; Auszug liegt vor Einzug","")&amp;IF(N108=1,"; Bewohner-ID fehlt","")&amp;IF(O108=1,"; Bewohner-ID doppelt","")&amp;IF(P108=1,"; Abwesenheitstage ungültig (ganze Zahl ab 0)","")&amp;IF(Q108=1,"; Abwesenheit größer als Aufenthaltstage","")&amp;IF(R108=1,"; Ein- und Auszug am selben Tag (Zählregel laut Vertrag prüfen)","")&amp;IF(S108=1,"; Kein Aufenthaltstag im Abrechnungsmonat",""),3,400)</f>
        <v/>
      </c>
      <c r="J108" s="22">
        <f>IF(LEN(B108)+LEN(C108)+LEN(D108)+LEN(E108)+LEN(F108)&gt;0,1,0)</f>
        <v/>
      </c>
      <c r="K108" s="22">
        <f>IF(J108=1,IF(ISNUMBER(D108),0,1),0)</f>
        <v/>
      </c>
      <c r="L108" s="22">
        <f>IF(LEN(E108)&gt;0,IF(ISNUMBER(E108),0,1),0)</f>
        <v/>
      </c>
      <c r="M108" s="22">
        <f>IF(ISNUMBER(D108),IF(ISNUMBER(E108),IF(_xlfn.DAYS(DATE(YEAR(E108),MONTH(E108),DAY(E108)),DATE(YEAR(D108),MONTH(D108),DAY(D108)))&lt;0,1,0),0),0)</f>
        <v/>
      </c>
      <c r="N108" s="22">
        <f>IF(J108=1,IF(LEN(B108)&gt;0,0,1),0)</f>
        <v/>
      </c>
      <c r="O108" s="22">
        <f>IF(LEN(B108)&gt;0,IF(SUMPRODUCT(($B$5:$B$504=B108)*1)&gt;1,1,0),0)</f>
        <v/>
      </c>
      <c r="P108" s="22">
        <f>IF(LEN(F108)&gt;0,IF(ISNUMBER(F108),IF(F108&lt;0,1,IF(F108&lt;&gt;INT(F108),1,0)),1),0)</f>
        <v/>
      </c>
      <c r="Q108" s="22">
        <f>IF(ISNUMBER(F108),IF(ISNUMBER(Eingaben!$C$16),IF(F108&gt;G108,1,0),0),0)</f>
        <v/>
      </c>
      <c r="R108" s="22">
        <f>IF(ISNUMBER(D108),IF(ISNUMBER(E108),IF(_xlfn.DAYS(DATE(YEAR(E108),MONTH(E108),DAY(E108)),DATE(YEAR(D108),MONTH(D108),DAY(D108)))=0,1,0),0),0)</f>
        <v/>
      </c>
      <c r="S108" s="22">
        <f>IF(J108=1,IF(ISNUMBER(Eingaben!$C$16),IF(K108+L108+M108+R108=0,IF(G108=0,1,0),0),0),0)</f>
        <v/>
      </c>
    </row>
    <row r="109">
      <c r="A109" s="22" t="n">
        <v>105</v>
      </c>
      <c r="B109" s="24" t="n"/>
      <c r="C109" s="24" t="n"/>
      <c r="D109" s="25" t="n"/>
      <c r="E109" s="25" t="n"/>
      <c r="F109" s="26" t="n"/>
      <c r="G109" s="27">
        <f>IF(ISNUMBER(Eingaben!$C$16),IF(ISNUMBER(D109),IF(LEN(E109)=0,MAX(0,_xlfn.DAYS(Eingaben!$C$17,MAX(DATE(YEAR(D109),MONTH(D109),DAY(D109)),Eingaben!$C$16))+1),IF(ISNUMBER(E109),IF(_xlfn.DAYS(DATE(YEAR(E109),MONTH(E109),DAY(E109)),DATE(YEAR(D109),MONTH(D109),DAY(D109)))&lt;0,0,MAX(0,MIN(_xlfn.DAYS(Eingaben!$C$17,MAX(DATE(YEAR(D109),MONTH(D109),DAY(D109)),Eingaben!$C$16)),MAX(_xlfn.DAYS(DATE(YEAR(E109),MONTH(E109),DAY(E109)),MAX(DATE(YEAR(D109),MONTH(D109),DAY(D109)),Eingaben!$C$16))-1+Eingaben!$C$19,_xlfn.DAYS(DATE(YEAR(D109),MONTH(D109),DAY(D109)),MAX(DATE(YEAR(D109),MONTH(D109),DAY(D109)),Eingaben!$C$16))))+1)),0)),0),0)</f>
        <v/>
      </c>
      <c r="H109" s="27">
        <f>MAX(0,G109-IF(ISNUMBER(F109),MAX(0,F109),0))</f>
        <v/>
      </c>
      <c r="I109" s="27">
        <f>MID(IF(K109=1,"; Einzug fehlt oder ist kein Datum","")&amp;IF(L109=1,"; Auszug ist kein Datum","")&amp;IF(M109=1,"; Auszug liegt vor Einzug","")&amp;IF(N109=1,"; Bewohner-ID fehlt","")&amp;IF(O109=1,"; Bewohner-ID doppelt","")&amp;IF(P109=1,"; Abwesenheitstage ungültig (ganze Zahl ab 0)","")&amp;IF(Q109=1,"; Abwesenheit größer als Aufenthaltstage","")&amp;IF(R109=1,"; Ein- und Auszug am selben Tag (Zählregel laut Vertrag prüfen)","")&amp;IF(S109=1,"; Kein Aufenthaltstag im Abrechnungsmonat",""),3,400)</f>
        <v/>
      </c>
      <c r="J109" s="22">
        <f>IF(LEN(B109)+LEN(C109)+LEN(D109)+LEN(E109)+LEN(F109)&gt;0,1,0)</f>
        <v/>
      </c>
      <c r="K109" s="22">
        <f>IF(J109=1,IF(ISNUMBER(D109),0,1),0)</f>
        <v/>
      </c>
      <c r="L109" s="22">
        <f>IF(LEN(E109)&gt;0,IF(ISNUMBER(E109),0,1),0)</f>
        <v/>
      </c>
      <c r="M109" s="22">
        <f>IF(ISNUMBER(D109),IF(ISNUMBER(E109),IF(_xlfn.DAYS(DATE(YEAR(E109),MONTH(E109),DAY(E109)),DATE(YEAR(D109),MONTH(D109),DAY(D109)))&lt;0,1,0),0),0)</f>
        <v/>
      </c>
      <c r="N109" s="22">
        <f>IF(J109=1,IF(LEN(B109)&gt;0,0,1),0)</f>
        <v/>
      </c>
      <c r="O109" s="22">
        <f>IF(LEN(B109)&gt;0,IF(SUMPRODUCT(($B$5:$B$504=B109)*1)&gt;1,1,0),0)</f>
        <v/>
      </c>
      <c r="P109" s="22">
        <f>IF(LEN(F109)&gt;0,IF(ISNUMBER(F109),IF(F109&lt;0,1,IF(F109&lt;&gt;INT(F109),1,0)),1),0)</f>
        <v/>
      </c>
      <c r="Q109" s="22">
        <f>IF(ISNUMBER(F109),IF(ISNUMBER(Eingaben!$C$16),IF(F109&gt;G109,1,0),0),0)</f>
        <v/>
      </c>
      <c r="R109" s="22">
        <f>IF(ISNUMBER(D109),IF(ISNUMBER(E109),IF(_xlfn.DAYS(DATE(YEAR(E109),MONTH(E109),DAY(E109)),DATE(YEAR(D109),MONTH(D109),DAY(D109)))=0,1,0),0),0)</f>
        <v/>
      </c>
      <c r="S109" s="22">
        <f>IF(J109=1,IF(ISNUMBER(Eingaben!$C$16),IF(K109+L109+M109+R109=0,IF(G109=0,1,0),0),0),0)</f>
        <v/>
      </c>
    </row>
    <row r="110">
      <c r="A110" s="22" t="n">
        <v>106</v>
      </c>
      <c r="B110" s="24" t="n"/>
      <c r="C110" s="24" t="n"/>
      <c r="D110" s="25" t="n"/>
      <c r="E110" s="25" t="n"/>
      <c r="F110" s="26" t="n"/>
      <c r="G110" s="27">
        <f>IF(ISNUMBER(Eingaben!$C$16),IF(ISNUMBER(D110),IF(LEN(E110)=0,MAX(0,_xlfn.DAYS(Eingaben!$C$17,MAX(DATE(YEAR(D110),MONTH(D110),DAY(D110)),Eingaben!$C$16))+1),IF(ISNUMBER(E110),IF(_xlfn.DAYS(DATE(YEAR(E110),MONTH(E110),DAY(E110)),DATE(YEAR(D110),MONTH(D110),DAY(D110)))&lt;0,0,MAX(0,MIN(_xlfn.DAYS(Eingaben!$C$17,MAX(DATE(YEAR(D110),MONTH(D110),DAY(D110)),Eingaben!$C$16)),MAX(_xlfn.DAYS(DATE(YEAR(E110),MONTH(E110),DAY(E110)),MAX(DATE(YEAR(D110),MONTH(D110),DAY(D110)),Eingaben!$C$16))-1+Eingaben!$C$19,_xlfn.DAYS(DATE(YEAR(D110),MONTH(D110),DAY(D110)),MAX(DATE(YEAR(D110),MONTH(D110),DAY(D110)),Eingaben!$C$16))))+1)),0)),0),0)</f>
        <v/>
      </c>
      <c r="H110" s="27">
        <f>MAX(0,G110-IF(ISNUMBER(F110),MAX(0,F110),0))</f>
        <v/>
      </c>
      <c r="I110" s="27">
        <f>MID(IF(K110=1,"; Einzug fehlt oder ist kein Datum","")&amp;IF(L110=1,"; Auszug ist kein Datum","")&amp;IF(M110=1,"; Auszug liegt vor Einzug","")&amp;IF(N110=1,"; Bewohner-ID fehlt","")&amp;IF(O110=1,"; Bewohner-ID doppelt","")&amp;IF(P110=1,"; Abwesenheitstage ungültig (ganze Zahl ab 0)","")&amp;IF(Q110=1,"; Abwesenheit größer als Aufenthaltstage","")&amp;IF(R110=1,"; Ein- und Auszug am selben Tag (Zählregel laut Vertrag prüfen)","")&amp;IF(S110=1,"; Kein Aufenthaltstag im Abrechnungsmonat",""),3,400)</f>
        <v/>
      </c>
      <c r="J110" s="22">
        <f>IF(LEN(B110)+LEN(C110)+LEN(D110)+LEN(E110)+LEN(F110)&gt;0,1,0)</f>
        <v/>
      </c>
      <c r="K110" s="22">
        <f>IF(J110=1,IF(ISNUMBER(D110),0,1),0)</f>
        <v/>
      </c>
      <c r="L110" s="22">
        <f>IF(LEN(E110)&gt;0,IF(ISNUMBER(E110),0,1),0)</f>
        <v/>
      </c>
      <c r="M110" s="22">
        <f>IF(ISNUMBER(D110),IF(ISNUMBER(E110),IF(_xlfn.DAYS(DATE(YEAR(E110),MONTH(E110),DAY(E110)),DATE(YEAR(D110),MONTH(D110),DAY(D110)))&lt;0,1,0),0),0)</f>
        <v/>
      </c>
      <c r="N110" s="22">
        <f>IF(J110=1,IF(LEN(B110)&gt;0,0,1),0)</f>
        <v/>
      </c>
      <c r="O110" s="22">
        <f>IF(LEN(B110)&gt;0,IF(SUMPRODUCT(($B$5:$B$504=B110)*1)&gt;1,1,0),0)</f>
        <v/>
      </c>
      <c r="P110" s="22">
        <f>IF(LEN(F110)&gt;0,IF(ISNUMBER(F110),IF(F110&lt;0,1,IF(F110&lt;&gt;INT(F110),1,0)),1),0)</f>
        <v/>
      </c>
      <c r="Q110" s="22">
        <f>IF(ISNUMBER(F110),IF(ISNUMBER(Eingaben!$C$16),IF(F110&gt;G110,1,0),0),0)</f>
        <v/>
      </c>
      <c r="R110" s="22">
        <f>IF(ISNUMBER(D110),IF(ISNUMBER(E110),IF(_xlfn.DAYS(DATE(YEAR(E110),MONTH(E110),DAY(E110)),DATE(YEAR(D110),MONTH(D110),DAY(D110)))=0,1,0),0),0)</f>
        <v/>
      </c>
      <c r="S110" s="22">
        <f>IF(J110=1,IF(ISNUMBER(Eingaben!$C$16),IF(K110+L110+M110+R110=0,IF(G110=0,1,0),0),0),0)</f>
        <v/>
      </c>
    </row>
    <row r="111">
      <c r="A111" s="22" t="n">
        <v>107</v>
      </c>
      <c r="B111" s="24" t="n"/>
      <c r="C111" s="24" t="n"/>
      <c r="D111" s="25" t="n"/>
      <c r="E111" s="25" t="n"/>
      <c r="F111" s="26" t="n"/>
      <c r="G111" s="27">
        <f>IF(ISNUMBER(Eingaben!$C$16),IF(ISNUMBER(D111),IF(LEN(E111)=0,MAX(0,_xlfn.DAYS(Eingaben!$C$17,MAX(DATE(YEAR(D111),MONTH(D111),DAY(D111)),Eingaben!$C$16))+1),IF(ISNUMBER(E111),IF(_xlfn.DAYS(DATE(YEAR(E111),MONTH(E111),DAY(E111)),DATE(YEAR(D111),MONTH(D111),DAY(D111)))&lt;0,0,MAX(0,MIN(_xlfn.DAYS(Eingaben!$C$17,MAX(DATE(YEAR(D111),MONTH(D111),DAY(D111)),Eingaben!$C$16)),MAX(_xlfn.DAYS(DATE(YEAR(E111),MONTH(E111),DAY(E111)),MAX(DATE(YEAR(D111),MONTH(D111),DAY(D111)),Eingaben!$C$16))-1+Eingaben!$C$19,_xlfn.DAYS(DATE(YEAR(D111),MONTH(D111),DAY(D111)),MAX(DATE(YEAR(D111),MONTH(D111),DAY(D111)),Eingaben!$C$16))))+1)),0)),0),0)</f>
        <v/>
      </c>
      <c r="H111" s="27">
        <f>MAX(0,G111-IF(ISNUMBER(F111),MAX(0,F111),0))</f>
        <v/>
      </c>
      <c r="I111" s="27">
        <f>MID(IF(K111=1,"; Einzug fehlt oder ist kein Datum","")&amp;IF(L111=1,"; Auszug ist kein Datum","")&amp;IF(M111=1,"; Auszug liegt vor Einzug","")&amp;IF(N111=1,"; Bewohner-ID fehlt","")&amp;IF(O111=1,"; Bewohner-ID doppelt","")&amp;IF(P111=1,"; Abwesenheitstage ungültig (ganze Zahl ab 0)","")&amp;IF(Q111=1,"; Abwesenheit größer als Aufenthaltstage","")&amp;IF(R111=1,"; Ein- und Auszug am selben Tag (Zählregel laut Vertrag prüfen)","")&amp;IF(S111=1,"; Kein Aufenthaltstag im Abrechnungsmonat",""),3,400)</f>
        <v/>
      </c>
      <c r="J111" s="22">
        <f>IF(LEN(B111)+LEN(C111)+LEN(D111)+LEN(E111)+LEN(F111)&gt;0,1,0)</f>
        <v/>
      </c>
      <c r="K111" s="22">
        <f>IF(J111=1,IF(ISNUMBER(D111),0,1),0)</f>
        <v/>
      </c>
      <c r="L111" s="22">
        <f>IF(LEN(E111)&gt;0,IF(ISNUMBER(E111),0,1),0)</f>
        <v/>
      </c>
      <c r="M111" s="22">
        <f>IF(ISNUMBER(D111),IF(ISNUMBER(E111),IF(_xlfn.DAYS(DATE(YEAR(E111),MONTH(E111),DAY(E111)),DATE(YEAR(D111),MONTH(D111),DAY(D111)))&lt;0,1,0),0),0)</f>
        <v/>
      </c>
      <c r="N111" s="22">
        <f>IF(J111=1,IF(LEN(B111)&gt;0,0,1),0)</f>
        <v/>
      </c>
      <c r="O111" s="22">
        <f>IF(LEN(B111)&gt;0,IF(SUMPRODUCT(($B$5:$B$504=B111)*1)&gt;1,1,0),0)</f>
        <v/>
      </c>
      <c r="P111" s="22">
        <f>IF(LEN(F111)&gt;0,IF(ISNUMBER(F111),IF(F111&lt;0,1,IF(F111&lt;&gt;INT(F111),1,0)),1),0)</f>
        <v/>
      </c>
      <c r="Q111" s="22">
        <f>IF(ISNUMBER(F111),IF(ISNUMBER(Eingaben!$C$16),IF(F111&gt;G111,1,0),0),0)</f>
        <v/>
      </c>
      <c r="R111" s="22">
        <f>IF(ISNUMBER(D111),IF(ISNUMBER(E111),IF(_xlfn.DAYS(DATE(YEAR(E111),MONTH(E111),DAY(E111)),DATE(YEAR(D111),MONTH(D111),DAY(D111)))=0,1,0),0),0)</f>
        <v/>
      </c>
      <c r="S111" s="22">
        <f>IF(J111=1,IF(ISNUMBER(Eingaben!$C$16),IF(K111+L111+M111+R111=0,IF(G111=0,1,0),0),0),0)</f>
        <v/>
      </c>
    </row>
    <row r="112">
      <c r="A112" s="22" t="n">
        <v>108</v>
      </c>
      <c r="B112" s="24" t="n"/>
      <c r="C112" s="24" t="n"/>
      <c r="D112" s="25" t="n"/>
      <c r="E112" s="25" t="n"/>
      <c r="F112" s="26" t="n"/>
      <c r="G112" s="27">
        <f>IF(ISNUMBER(Eingaben!$C$16),IF(ISNUMBER(D112),IF(LEN(E112)=0,MAX(0,_xlfn.DAYS(Eingaben!$C$17,MAX(DATE(YEAR(D112),MONTH(D112),DAY(D112)),Eingaben!$C$16))+1),IF(ISNUMBER(E112),IF(_xlfn.DAYS(DATE(YEAR(E112),MONTH(E112),DAY(E112)),DATE(YEAR(D112),MONTH(D112),DAY(D112)))&lt;0,0,MAX(0,MIN(_xlfn.DAYS(Eingaben!$C$17,MAX(DATE(YEAR(D112),MONTH(D112),DAY(D112)),Eingaben!$C$16)),MAX(_xlfn.DAYS(DATE(YEAR(E112),MONTH(E112),DAY(E112)),MAX(DATE(YEAR(D112),MONTH(D112),DAY(D112)),Eingaben!$C$16))-1+Eingaben!$C$19,_xlfn.DAYS(DATE(YEAR(D112),MONTH(D112),DAY(D112)),MAX(DATE(YEAR(D112),MONTH(D112),DAY(D112)),Eingaben!$C$16))))+1)),0)),0),0)</f>
        <v/>
      </c>
      <c r="H112" s="27">
        <f>MAX(0,G112-IF(ISNUMBER(F112),MAX(0,F112),0))</f>
        <v/>
      </c>
      <c r="I112" s="27">
        <f>MID(IF(K112=1,"; Einzug fehlt oder ist kein Datum","")&amp;IF(L112=1,"; Auszug ist kein Datum","")&amp;IF(M112=1,"; Auszug liegt vor Einzug","")&amp;IF(N112=1,"; Bewohner-ID fehlt","")&amp;IF(O112=1,"; Bewohner-ID doppelt","")&amp;IF(P112=1,"; Abwesenheitstage ungültig (ganze Zahl ab 0)","")&amp;IF(Q112=1,"; Abwesenheit größer als Aufenthaltstage","")&amp;IF(R112=1,"; Ein- und Auszug am selben Tag (Zählregel laut Vertrag prüfen)","")&amp;IF(S112=1,"; Kein Aufenthaltstag im Abrechnungsmonat",""),3,400)</f>
        <v/>
      </c>
      <c r="J112" s="22">
        <f>IF(LEN(B112)+LEN(C112)+LEN(D112)+LEN(E112)+LEN(F112)&gt;0,1,0)</f>
        <v/>
      </c>
      <c r="K112" s="22">
        <f>IF(J112=1,IF(ISNUMBER(D112),0,1),0)</f>
        <v/>
      </c>
      <c r="L112" s="22">
        <f>IF(LEN(E112)&gt;0,IF(ISNUMBER(E112),0,1),0)</f>
        <v/>
      </c>
      <c r="M112" s="22">
        <f>IF(ISNUMBER(D112),IF(ISNUMBER(E112),IF(_xlfn.DAYS(DATE(YEAR(E112),MONTH(E112),DAY(E112)),DATE(YEAR(D112),MONTH(D112),DAY(D112)))&lt;0,1,0),0),0)</f>
        <v/>
      </c>
      <c r="N112" s="22">
        <f>IF(J112=1,IF(LEN(B112)&gt;0,0,1),0)</f>
        <v/>
      </c>
      <c r="O112" s="22">
        <f>IF(LEN(B112)&gt;0,IF(SUMPRODUCT(($B$5:$B$504=B112)*1)&gt;1,1,0),0)</f>
        <v/>
      </c>
      <c r="P112" s="22">
        <f>IF(LEN(F112)&gt;0,IF(ISNUMBER(F112),IF(F112&lt;0,1,IF(F112&lt;&gt;INT(F112),1,0)),1),0)</f>
        <v/>
      </c>
      <c r="Q112" s="22">
        <f>IF(ISNUMBER(F112),IF(ISNUMBER(Eingaben!$C$16),IF(F112&gt;G112,1,0),0),0)</f>
        <v/>
      </c>
      <c r="R112" s="22">
        <f>IF(ISNUMBER(D112),IF(ISNUMBER(E112),IF(_xlfn.DAYS(DATE(YEAR(E112),MONTH(E112),DAY(E112)),DATE(YEAR(D112),MONTH(D112),DAY(D112)))=0,1,0),0),0)</f>
        <v/>
      </c>
      <c r="S112" s="22">
        <f>IF(J112=1,IF(ISNUMBER(Eingaben!$C$16),IF(K112+L112+M112+R112=0,IF(G112=0,1,0),0),0),0)</f>
        <v/>
      </c>
    </row>
    <row r="113">
      <c r="A113" s="22" t="n">
        <v>109</v>
      </c>
      <c r="B113" s="24" t="n"/>
      <c r="C113" s="24" t="n"/>
      <c r="D113" s="25" t="n"/>
      <c r="E113" s="25" t="n"/>
      <c r="F113" s="26" t="n"/>
      <c r="G113" s="27">
        <f>IF(ISNUMBER(Eingaben!$C$16),IF(ISNUMBER(D113),IF(LEN(E113)=0,MAX(0,_xlfn.DAYS(Eingaben!$C$17,MAX(DATE(YEAR(D113),MONTH(D113),DAY(D113)),Eingaben!$C$16))+1),IF(ISNUMBER(E113),IF(_xlfn.DAYS(DATE(YEAR(E113),MONTH(E113),DAY(E113)),DATE(YEAR(D113),MONTH(D113),DAY(D113)))&lt;0,0,MAX(0,MIN(_xlfn.DAYS(Eingaben!$C$17,MAX(DATE(YEAR(D113),MONTH(D113),DAY(D113)),Eingaben!$C$16)),MAX(_xlfn.DAYS(DATE(YEAR(E113),MONTH(E113),DAY(E113)),MAX(DATE(YEAR(D113),MONTH(D113),DAY(D113)),Eingaben!$C$16))-1+Eingaben!$C$19,_xlfn.DAYS(DATE(YEAR(D113),MONTH(D113),DAY(D113)),MAX(DATE(YEAR(D113),MONTH(D113),DAY(D113)),Eingaben!$C$16))))+1)),0)),0),0)</f>
        <v/>
      </c>
      <c r="H113" s="27">
        <f>MAX(0,G113-IF(ISNUMBER(F113),MAX(0,F113),0))</f>
        <v/>
      </c>
      <c r="I113" s="27">
        <f>MID(IF(K113=1,"; Einzug fehlt oder ist kein Datum","")&amp;IF(L113=1,"; Auszug ist kein Datum","")&amp;IF(M113=1,"; Auszug liegt vor Einzug","")&amp;IF(N113=1,"; Bewohner-ID fehlt","")&amp;IF(O113=1,"; Bewohner-ID doppelt","")&amp;IF(P113=1,"; Abwesenheitstage ungültig (ganze Zahl ab 0)","")&amp;IF(Q113=1,"; Abwesenheit größer als Aufenthaltstage","")&amp;IF(R113=1,"; Ein- und Auszug am selben Tag (Zählregel laut Vertrag prüfen)","")&amp;IF(S113=1,"; Kein Aufenthaltstag im Abrechnungsmonat",""),3,400)</f>
        <v/>
      </c>
      <c r="J113" s="22">
        <f>IF(LEN(B113)+LEN(C113)+LEN(D113)+LEN(E113)+LEN(F113)&gt;0,1,0)</f>
        <v/>
      </c>
      <c r="K113" s="22">
        <f>IF(J113=1,IF(ISNUMBER(D113),0,1),0)</f>
        <v/>
      </c>
      <c r="L113" s="22">
        <f>IF(LEN(E113)&gt;0,IF(ISNUMBER(E113),0,1),0)</f>
        <v/>
      </c>
      <c r="M113" s="22">
        <f>IF(ISNUMBER(D113),IF(ISNUMBER(E113),IF(_xlfn.DAYS(DATE(YEAR(E113),MONTH(E113),DAY(E113)),DATE(YEAR(D113),MONTH(D113),DAY(D113)))&lt;0,1,0),0),0)</f>
        <v/>
      </c>
      <c r="N113" s="22">
        <f>IF(J113=1,IF(LEN(B113)&gt;0,0,1),0)</f>
        <v/>
      </c>
      <c r="O113" s="22">
        <f>IF(LEN(B113)&gt;0,IF(SUMPRODUCT(($B$5:$B$504=B113)*1)&gt;1,1,0),0)</f>
        <v/>
      </c>
      <c r="P113" s="22">
        <f>IF(LEN(F113)&gt;0,IF(ISNUMBER(F113),IF(F113&lt;0,1,IF(F113&lt;&gt;INT(F113),1,0)),1),0)</f>
        <v/>
      </c>
      <c r="Q113" s="22">
        <f>IF(ISNUMBER(F113),IF(ISNUMBER(Eingaben!$C$16),IF(F113&gt;G113,1,0),0),0)</f>
        <v/>
      </c>
      <c r="R113" s="22">
        <f>IF(ISNUMBER(D113),IF(ISNUMBER(E113),IF(_xlfn.DAYS(DATE(YEAR(E113),MONTH(E113),DAY(E113)),DATE(YEAR(D113),MONTH(D113),DAY(D113)))=0,1,0),0),0)</f>
        <v/>
      </c>
      <c r="S113" s="22">
        <f>IF(J113=1,IF(ISNUMBER(Eingaben!$C$16),IF(K113+L113+M113+R113=0,IF(G113=0,1,0),0),0),0)</f>
        <v/>
      </c>
    </row>
    <row r="114">
      <c r="A114" s="22" t="n">
        <v>110</v>
      </c>
      <c r="B114" s="24" t="n"/>
      <c r="C114" s="24" t="n"/>
      <c r="D114" s="25" t="n"/>
      <c r="E114" s="25" t="n"/>
      <c r="F114" s="26" t="n"/>
      <c r="G114" s="27">
        <f>IF(ISNUMBER(Eingaben!$C$16),IF(ISNUMBER(D114),IF(LEN(E114)=0,MAX(0,_xlfn.DAYS(Eingaben!$C$17,MAX(DATE(YEAR(D114),MONTH(D114),DAY(D114)),Eingaben!$C$16))+1),IF(ISNUMBER(E114),IF(_xlfn.DAYS(DATE(YEAR(E114),MONTH(E114),DAY(E114)),DATE(YEAR(D114),MONTH(D114),DAY(D114)))&lt;0,0,MAX(0,MIN(_xlfn.DAYS(Eingaben!$C$17,MAX(DATE(YEAR(D114),MONTH(D114),DAY(D114)),Eingaben!$C$16)),MAX(_xlfn.DAYS(DATE(YEAR(E114),MONTH(E114),DAY(E114)),MAX(DATE(YEAR(D114),MONTH(D114),DAY(D114)),Eingaben!$C$16))-1+Eingaben!$C$19,_xlfn.DAYS(DATE(YEAR(D114),MONTH(D114),DAY(D114)),MAX(DATE(YEAR(D114),MONTH(D114),DAY(D114)),Eingaben!$C$16))))+1)),0)),0),0)</f>
        <v/>
      </c>
      <c r="H114" s="27">
        <f>MAX(0,G114-IF(ISNUMBER(F114),MAX(0,F114),0))</f>
        <v/>
      </c>
      <c r="I114" s="27">
        <f>MID(IF(K114=1,"; Einzug fehlt oder ist kein Datum","")&amp;IF(L114=1,"; Auszug ist kein Datum","")&amp;IF(M114=1,"; Auszug liegt vor Einzug","")&amp;IF(N114=1,"; Bewohner-ID fehlt","")&amp;IF(O114=1,"; Bewohner-ID doppelt","")&amp;IF(P114=1,"; Abwesenheitstage ungültig (ganze Zahl ab 0)","")&amp;IF(Q114=1,"; Abwesenheit größer als Aufenthaltstage","")&amp;IF(R114=1,"; Ein- und Auszug am selben Tag (Zählregel laut Vertrag prüfen)","")&amp;IF(S114=1,"; Kein Aufenthaltstag im Abrechnungsmonat",""),3,400)</f>
        <v/>
      </c>
      <c r="J114" s="22">
        <f>IF(LEN(B114)+LEN(C114)+LEN(D114)+LEN(E114)+LEN(F114)&gt;0,1,0)</f>
        <v/>
      </c>
      <c r="K114" s="22">
        <f>IF(J114=1,IF(ISNUMBER(D114),0,1),0)</f>
        <v/>
      </c>
      <c r="L114" s="22">
        <f>IF(LEN(E114)&gt;0,IF(ISNUMBER(E114),0,1),0)</f>
        <v/>
      </c>
      <c r="M114" s="22">
        <f>IF(ISNUMBER(D114),IF(ISNUMBER(E114),IF(_xlfn.DAYS(DATE(YEAR(E114),MONTH(E114),DAY(E114)),DATE(YEAR(D114),MONTH(D114),DAY(D114)))&lt;0,1,0),0),0)</f>
        <v/>
      </c>
      <c r="N114" s="22">
        <f>IF(J114=1,IF(LEN(B114)&gt;0,0,1),0)</f>
        <v/>
      </c>
      <c r="O114" s="22">
        <f>IF(LEN(B114)&gt;0,IF(SUMPRODUCT(($B$5:$B$504=B114)*1)&gt;1,1,0),0)</f>
        <v/>
      </c>
      <c r="P114" s="22">
        <f>IF(LEN(F114)&gt;0,IF(ISNUMBER(F114),IF(F114&lt;0,1,IF(F114&lt;&gt;INT(F114),1,0)),1),0)</f>
        <v/>
      </c>
      <c r="Q114" s="22">
        <f>IF(ISNUMBER(F114),IF(ISNUMBER(Eingaben!$C$16),IF(F114&gt;G114,1,0),0),0)</f>
        <v/>
      </c>
      <c r="R114" s="22">
        <f>IF(ISNUMBER(D114),IF(ISNUMBER(E114),IF(_xlfn.DAYS(DATE(YEAR(E114),MONTH(E114),DAY(E114)),DATE(YEAR(D114),MONTH(D114),DAY(D114)))=0,1,0),0),0)</f>
        <v/>
      </c>
      <c r="S114" s="22">
        <f>IF(J114=1,IF(ISNUMBER(Eingaben!$C$16),IF(K114+L114+M114+R114=0,IF(G114=0,1,0),0),0),0)</f>
        <v/>
      </c>
    </row>
    <row r="115">
      <c r="A115" s="22" t="n">
        <v>111</v>
      </c>
      <c r="B115" s="24" t="n"/>
      <c r="C115" s="24" t="n"/>
      <c r="D115" s="25" t="n"/>
      <c r="E115" s="25" t="n"/>
      <c r="F115" s="26" t="n"/>
      <c r="G115" s="27">
        <f>IF(ISNUMBER(Eingaben!$C$16),IF(ISNUMBER(D115),IF(LEN(E115)=0,MAX(0,_xlfn.DAYS(Eingaben!$C$17,MAX(DATE(YEAR(D115),MONTH(D115),DAY(D115)),Eingaben!$C$16))+1),IF(ISNUMBER(E115),IF(_xlfn.DAYS(DATE(YEAR(E115),MONTH(E115),DAY(E115)),DATE(YEAR(D115),MONTH(D115),DAY(D115)))&lt;0,0,MAX(0,MIN(_xlfn.DAYS(Eingaben!$C$17,MAX(DATE(YEAR(D115),MONTH(D115),DAY(D115)),Eingaben!$C$16)),MAX(_xlfn.DAYS(DATE(YEAR(E115),MONTH(E115),DAY(E115)),MAX(DATE(YEAR(D115),MONTH(D115),DAY(D115)),Eingaben!$C$16))-1+Eingaben!$C$19,_xlfn.DAYS(DATE(YEAR(D115),MONTH(D115),DAY(D115)),MAX(DATE(YEAR(D115),MONTH(D115),DAY(D115)),Eingaben!$C$16))))+1)),0)),0),0)</f>
        <v/>
      </c>
      <c r="H115" s="27">
        <f>MAX(0,G115-IF(ISNUMBER(F115),MAX(0,F115),0))</f>
        <v/>
      </c>
      <c r="I115" s="27">
        <f>MID(IF(K115=1,"; Einzug fehlt oder ist kein Datum","")&amp;IF(L115=1,"; Auszug ist kein Datum","")&amp;IF(M115=1,"; Auszug liegt vor Einzug","")&amp;IF(N115=1,"; Bewohner-ID fehlt","")&amp;IF(O115=1,"; Bewohner-ID doppelt","")&amp;IF(P115=1,"; Abwesenheitstage ungültig (ganze Zahl ab 0)","")&amp;IF(Q115=1,"; Abwesenheit größer als Aufenthaltstage","")&amp;IF(R115=1,"; Ein- und Auszug am selben Tag (Zählregel laut Vertrag prüfen)","")&amp;IF(S115=1,"; Kein Aufenthaltstag im Abrechnungsmonat",""),3,400)</f>
        <v/>
      </c>
      <c r="J115" s="22">
        <f>IF(LEN(B115)+LEN(C115)+LEN(D115)+LEN(E115)+LEN(F115)&gt;0,1,0)</f>
        <v/>
      </c>
      <c r="K115" s="22">
        <f>IF(J115=1,IF(ISNUMBER(D115),0,1),0)</f>
        <v/>
      </c>
      <c r="L115" s="22">
        <f>IF(LEN(E115)&gt;0,IF(ISNUMBER(E115),0,1),0)</f>
        <v/>
      </c>
      <c r="M115" s="22">
        <f>IF(ISNUMBER(D115),IF(ISNUMBER(E115),IF(_xlfn.DAYS(DATE(YEAR(E115),MONTH(E115),DAY(E115)),DATE(YEAR(D115),MONTH(D115),DAY(D115)))&lt;0,1,0),0),0)</f>
        <v/>
      </c>
      <c r="N115" s="22">
        <f>IF(J115=1,IF(LEN(B115)&gt;0,0,1),0)</f>
        <v/>
      </c>
      <c r="O115" s="22">
        <f>IF(LEN(B115)&gt;0,IF(SUMPRODUCT(($B$5:$B$504=B115)*1)&gt;1,1,0),0)</f>
        <v/>
      </c>
      <c r="P115" s="22">
        <f>IF(LEN(F115)&gt;0,IF(ISNUMBER(F115),IF(F115&lt;0,1,IF(F115&lt;&gt;INT(F115),1,0)),1),0)</f>
        <v/>
      </c>
      <c r="Q115" s="22">
        <f>IF(ISNUMBER(F115),IF(ISNUMBER(Eingaben!$C$16),IF(F115&gt;G115,1,0),0),0)</f>
        <v/>
      </c>
      <c r="R115" s="22">
        <f>IF(ISNUMBER(D115),IF(ISNUMBER(E115),IF(_xlfn.DAYS(DATE(YEAR(E115),MONTH(E115),DAY(E115)),DATE(YEAR(D115),MONTH(D115),DAY(D115)))=0,1,0),0),0)</f>
        <v/>
      </c>
      <c r="S115" s="22">
        <f>IF(J115=1,IF(ISNUMBER(Eingaben!$C$16),IF(K115+L115+M115+R115=0,IF(G115=0,1,0),0),0),0)</f>
        <v/>
      </c>
    </row>
    <row r="116">
      <c r="A116" s="22" t="n">
        <v>112</v>
      </c>
      <c r="B116" s="24" t="n"/>
      <c r="C116" s="24" t="n"/>
      <c r="D116" s="25" t="n"/>
      <c r="E116" s="25" t="n"/>
      <c r="F116" s="26" t="n"/>
      <c r="G116" s="27">
        <f>IF(ISNUMBER(Eingaben!$C$16),IF(ISNUMBER(D116),IF(LEN(E116)=0,MAX(0,_xlfn.DAYS(Eingaben!$C$17,MAX(DATE(YEAR(D116),MONTH(D116),DAY(D116)),Eingaben!$C$16))+1),IF(ISNUMBER(E116),IF(_xlfn.DAYS(DATE(YEAR(E116),MONTH(E116),DAY(E116)),DATE(YEAR(D116),MONTH(D116),DAY(D116)))&lt;0,0,MAX(0,MIN(_xlfn.DAYS(Eingaben!$C$17,MAX(DATE(YEAR(D116),MONTH(D116),DAY(D116)),Eingaben!$C$16)),MAX(_xlfn.DAYS(DATE(YEAR(E116),MONTH(E116),DAY(E116)),MAX(DATE(YEAR(D116),MONTH(D116),DAY(D116)),Eingaben!$C$16))-1+Eingaben!$C$19,_xlfn.DAYS(DATE(YEAR(D116),MONTH(D116),DAY(D116)),MAX(DATE(YEAR(D116),MONTH(D116),DAY(D116)),Eingaben!$C$16))))+1)),0)),0),0)</f>
        <v/>
      </c>
      <c r="H116" s="27">
        <f>MAX(0,G116-IF(ISNUMBER(F116),MAX(0,F116),0))</f>
        <v/>
      </c>
      <c r="I116" s="27">
        <f>MID(IF(K116=1,"; Einzug fehlt oder ist kein Datum","")&amp;IF(L116=1,"; Auszug ist kein Datum","")&amp;IF(M116=1,"; Auszug liegt vor Einzug","")&amp;IF(N116=1,"; Bewohner-ID fehlt","")&amp;IF(O116=1,"; Bewohner-ID doppelt","")&amp;IF(P116=1,"; Abwesenheitstage ungültig (ganze Zahl ab 0)","")&amp;IF(Q116=1,"; Abwesenheit größer als Aufenthaltstage","")&amp;IF(R116=1,"; Ein- und Auszug am selben Tag (Zählregel laut Vertrag prüfen)","")&amp;IF(S116=1,"; Kein Aufenthaltstag im Abrechnungsmonat",""),3,400)</f>
        <v/>
      </c>
      <c r="J116" s="22">
        <f>IF(LEN(B116)+LEN(C116)+LEN(D116)+LEN(E116)+LEN(F116)&gt;0,1,0)</f>
        <v/>
      </c>
      <c r="K116" s="22">
        <f>IF(J116=1,IF(ISNUMBER(D116),0,1),0)</f>
        <v/>
      </c>
      <c r="L116" s="22">
        <f>IF(LEN(E116)&gt;0,IF(ISNUMBER(E116),0,1),0)</f>
        <v/>
      </c>
      <c r="M116" s="22">
        <f>IF(ISNUMBER(D116),IF(ISNUMBER(E116),IF(_xlfn.DAYS(DATE(YEAR(E116),MONTH(E116),DAY(E116)),DATE(YEAR(D116),MONTH(D116),DAY(D116)))&lt;0,1,0),0),0)</f>
        <v/>
      </c>
      <c r="N116" s="22">
        <f>IF(J116=1,IF(LEN(B116)&gt;0,0,1),0)</f>
        <v/>
      </c>
      <c r="O116" s="22">
        <f>IF(LEN(B116)&gt;0,IF(SUMPRODUCT(($B$5:$B$504=B116)*1)&gt;1,1,0),0)</f>
        <v/>
      </c>
      <c r="P116" s="22">
        <f>IF(LEN(F116)&gt;0,IF(ISNUMBER(F116),IF(F116&lt;0,1,IF(F116&lt;&gt;INT(F116),1,0)),1),0)</f>
        <v/>
      </c>
      <c r="Q116" s="22">
        <f>IF(ISNUMBER(F116),IF(ISNUMBER(Eingaben!$C$16),IF(F116&gt;G116,1,0),0),0)</f>
        <v/>
      </c>
      <c r="R116" s="22">
        <f>IF(ISNUMBER(D116),IF(ISNUMBER(E116),IF(_xlfn.DAYS(DATE(YEAR(E116),MONTH(E116),DAY(E116)),DATE(YEAR(D116),MONTH(D116),DAY(D116)))=0,1,0),0),0)</f>
        <v/>
      </c>
      <c r="S116" s="22">
        <f>IF(J116=1,IF(ISNUMBER(Eingaben!$C$16),IF(K116+L116+M116+R116=0,IF(G116=0,1,0),0),0),0)</f>
        <v/>
      </c>
    </row>
    <row r="117">
      <c r="A117" s="22" t="n">
        <v>113</v>
      </c>
      <c r="B117" s="24" t="n"/>
      <c r="C117" s="24" t="n"/>
      <c r="D117" s="25" t="n"/>
      <c r="E117" s="25" t="n"/>
      <c r="F117" s="26" t="n"/>
      <c r="G117" s="27">
        <f>IF(ISNUMBER(Eingaben!$C$16),IF(ISNUMBER(D117),IF(LEN(E117)=0,MAX(0,_xlfn.DAYS(Eingaben!$C$17,MAX(DATE(YEAR(D117),MONTH(D117),DAY(D117)),Eingaben!$C$16))+1),IF(ISNUMBER(E117),IF(_xlfn.DAYS(DATE(YEAR(E117),MONTH(E117),DAY(E117)),DATE(YEAR(D117),MONTH(D117),DAY(D117)))&lt;0,0,MAX(0,MIN(_xlfn.DAYS(Eingaben!$C$17,MAX(DATE(YEAR(D117),MONTH(D117),DAY(D117)),Eingaben!$C$16)),MAX(_xlfn.DAYS(DATE(YEAR(E117),MONTH(E117),DAY(E117)),MAX(DATE(YEAR(D117),MONTH(D117),DAY(D117)),Eingaben!$C$16))-1+Eingaben!$C$19,_xlfn.DAYS(DATE(YEAR(D117),MONTH(D117),DAY(D117)),MAX(DATE(YEAR(D117),MONTH(D117),DAY(D117)),Eingaben!$C$16))))+1)),0)),0),0)</f>
        <v/>
      </c>
      <c r="H117" s="27">
        <f>MAX(0,G117-IF(ISNUMBER(F117),MAX(0,F117),0))</f>
        <v/>
      </c>
      <c r="I117" s="27">
        <f>MID(IF(K117=1,"; Einzug fehlt oder ist kein Datum","")&amp;IF(L117=1,"; Auszug ist kein Datum","")&amp;IF(M117=1,"; Auszug liegt vor Einzug","")&amp;IF(N117=1,"; Bewohner-ID fehlt","")&amp;IF(O117=1,"; Bewohner-ID doppelt","")&amp;IF(P117=1,"; Abwesenheitstage ungültig (ganze Zahl ab 0)","")&amp;IF(Q117=1,"; Abwesenheit größer als Aufenthaltstage","")&amp;IF(R117=1,"; Ein- und Auszug am selben Tag (Zählregel laut Vertrag prüfen)","")&amp;IF(S117=1,"; Kein Aufenthaltstag im Abrechnungsmonat",""),3,400)</f>
        <v/>
      </c>
      <c r="J117" s="22">
        <f>IF(LEN(B117)+LEN(C117)+LEN(D117)+LEN(E117)+LEN(F117)&gt;0,1,0)</f>
        <v/>
      </c>
      <c r="K117" s="22">
        <f>IF(J117=1,IF(ISNUMBER(D117),0,1),0)</f>
        <v/>
      </c>
      <c r="L117" s="22">
        <f>IF(LEN(E117)&gt;0,IF(ISNUMBER(E117),0,1),0)</f>
        <v/>
      </c>
      <c r="M117" s="22">
        <f>IF(ISNUMBER(D117),IF(ISNUMBER(E117),IF(_xlfn.DAYS(DATE(YEAR(E117),MONTH(E117),DAY(E117)),DATE(YEAR(D117),MONTH(D117),DAY(D117)))&lt;0,1,0),0),0)</f>
        <v/>
      </c>
      <c r="N117" s="22">
        <f>IF(J117=1,IF(LEN(B117)&gt;0,0,1),0)</f>
        <v/>
      </c>
      <c r="O117" s="22">
        <f>IF(LEN(B117)&gt;0,IF(SUMPRODUCT(($B$5:$B$504=B117)*1)&gt;1,1,0),0)</f>
        <v/>
      </c>
      <c r="P117" s="22">
        <f>IF(LEN(F117)&gt;0,IF(ISNUMBER(F117),IF(F117&lt;0,1,IF(F117&lt;&gt;INT(F117),1,0)),1),0)</f>
        <v/>
      </c>
      <c r="Q117" s="22">
        <f>IF(ISNUMBER(F117),IF(ISNUMBER(Eingaben!$C$16),IF(F117&gt;G117,1,0),0),0)</f>
        <v/>
      </c>
      <c r="R117" s="22">
        <f>IF(ISNUMBER(D117),IF(ISNUMBER(E117),IF(_xlfn.DAYS(DATE(YEAR(E117),MONTH(E117),DAY(E117)),DATE(YEAR(D117),MONTH(D117),DAY(D117)))=0,1,0),0),0)</f>
        <v/>
      </c>
      <c r="S117" s="22">
        <f>IF(J117=1,IF(ISNUMBER(Eingaben!$C$16),IF(K117+L117+M117+R117=0,IF(G117=0,1,0),0),0),0)</f>
        <v/>
      </c>
    </row>
    <row r="118">
      <c r="A118" s="22" t="n">
        <v>114</v>
      </c>
      <c r="B118" s="24" t="n"/>
      <c r="C118" s="24" t="n"/>
      <c r="D118" s="25" t="n"/>
      <c r="E118" s="25" t="n"/>
      <c r="F118" s="26" t="n"/>
      <c r="G118" s="27">
        <f>IF(ISNUMBER(Eingaben!$C$16),IF(ISNUMBER(D118),IF(LEN(E118)=0,MAX(0,_xlfn.DAYS(Eingaben!$C$17,MAX(DATE(YEAR(D118),MONTH(D118),DAY(D118)),Eingaben!$C$16))+1),IF(ISNUMBER(E118),IF(_xlfn.DAYS(DATE(YEAR(E118),MONTH(E118),DAY(E118)),DATE(YEAR(D118),MONTH(D118),DAY(D118)))&lt;0,0,MAX(0,MIN(_xlfn.DAYS(Eingaben!$C$17,MAX(DATE(YEAR(D118),MONTH(D118),DAY(D118)),Eingaben!$C$16)),MAX(_xlfn.DAYS(DATE(YEAR(E118),MONTH(E118),DAY(E118)),MAX(DATE(YEAR(D118),MONTH(D118),DAY(D118)),Eingaben!$C$16))-1+Eingaben!$C$19,_xlfn.DAYS(DATE(YEAR(D118),MONTH(D118),DAY(D118)),MAX(DATE(YEAR(D118),MONTH(D118),DAY(D118)),Eingaben!$C$16))))+1)),0)),0),0)</f>
        <v/>
      </c>
      <c r="H118" s="27">
        <f>MAX(0,G118-IF(ISNUMBER(F118),MAX(0,F118),0))</f>
        <v/>
      </c>
      <c r="I118" s="27">
        <f>MID(IF(K118=1,"; Einzug fehlt oder ist kein Datum","")&amp;IF(L118=1,"; Auszug ist kein Datum","")&amp;IF(M118=1,"; Auszug liegt vor Einzug","")&amp;IF(N118=1,"; Bewohner-ID fehlt","")&amp;IF(O118=1,"; Bewohner-ID doppelt","")&amp;IF(P118=1,"; Abwesenheitstage ungültig (ganze Zahl ab 0)","")&amp;IF(Q118=1,"; Abwesenheit größer als Aufenthaltstage","")&amp;IF(R118=1,"; Ein- und Auszug am selben Tag (Zählregel laut Vertrag prüfen)","")&amp;IF(S118=1,"; Kein Aufenthaltstag im Abrechnungsmonat",""),3,400)</f>
        <v/>
      </c>
      <c r="J118" s="22">
        <f>IF(LEN(B118)+LEN(C118)+LEN(D118)+LEN(E118)+LEN(F118)&gt;0,1,0)</f>
        <v/>
      </c>
      <c r="K118" s="22">
        <f>IF(J118=1,IF(ISNUMBER(D118),0,1),0)</f>
        <v/>
      </c>
      <c r="L118" s="22">
        <f>IF(LEN(E118)&gt;0,IF(ISNUMBER(E118),0,1),0)</f>
        <v/>
      </c>
      <c r="M118" s="22">
        <f>IF(ISNUMBER(D118),IF(ISNUMBER(E118),IF(_xlfn.DAYS(DATE(YEAR(E118),MONTH(E118),DAY(E118)),DATE(YEAR(D118),MONTH(D118),DAY(D118)))&lt;0,1,0),0),0)</f>
        <v/>
      </c>
      <c r="N118" s="22">
        <f>IF(J118=1,IF(LEN(B118)&gt;0,0,1),0)</f>
        <v/>
      </c>
      <c r="O118" s="22">
        <f>IF(LEN(B118)&gt;0,IF(SUMPRODUCT(($B$5:$B$504=B118)*1)&gt;1,1,0),0)</f>
        <v/>
      </c>
      <c r="P118" s="22">
        <f>IF(LEN(F118)&gt;0,IF(ISNUMBER(F118),IF(F118&lt;0,1,IF(F118&lt;&gt;INT(F118),1,0)),1),0)</f>
        <v/>
      </c>
      <c r="Q118" s="22">
        <f>IF(ISNUMBER(F118),IF(ISNUMBER(Eingaben!$C$16),IF(F118&gt;G118,1,0),0),0)</f>
        <v/>
      </c>
      <c r="R118" s="22">
        <f>IF(ISNUMBER(D118),IF(ISNUMBER(E118),IF(_xlfn.DAYS(DATE(YEAR(E118),MONTH(E118),DAY(E118)),DATE(YEAR(D118),MONTH(D118),DAY(D118)))=0,1,0),0),0)</f>
        <v/>
      </c>
      <c r="S118" s="22">
        <f>IF(J118=1,IF(ISNUMBER(Eingaben!$C$16),IF(K118+L118+M118+R118=0,IF(G118=0,1,0),0),0),0)</f>
        <v/>
      </c>
    </row>
    <row r="119">
      <c r="A119" s="22" t="n">
        <v>115</v>
      </c>
      <c r="B119" s="24" t="n"/>
      <c r="C119" s="24" t="n"/>
      <c r="D119" s="25" t="n"/>
      <c r="E119" s="25" t="n"/>
      <c r="F119" s="26" t="n"/>
      <c r="G119" s="27">
        <f>IF(ISNUMBER(Eingaben!$C$16),IF(ISNUMBER(D119),IF(LEN(E119)=0,MAX(0,_xlfn.DAYS(Eingaben!$C$17,MAX(DATE(YEAR(D119),MONTH(D119),DAY(D119)),Eingaben!$C$16))+1),IF(ISNUMBER(E119),IF(_xlfn.DAYS(DATE(YEAR(E119),MONTH(E119),DAY(E119)),DATE(YEAR(D119),MONTH(D119),DAY(D119)))&lt;0,0,MAX(0,MIN(_xlfn.DAYS(Eingaben!$C$17,MAX(DATE(YEAR(D119),MONTH(D119),DAY(D119)),Eingaben!$C$16)),MAX(_xlfn.DAYS(DATE(YEAR(E119),MONTH(E119),DAY(E119)),MAX(DATE(YEAR(D119),MONTH(D119),DAY(D119)),Eingaben!$C$16))-1+Eingaben!$C$19,_xlfn.DAYS(DATE(YEAR(D119),MONTH(D119),DAY(D119)),MAX(DATE(YEAR(D119),MONTH(D119),DAY(D119)),Eingaben!$C$16))))+1)),0)),0),0)</f>
        <v/>
      </c>
      <c r="H119" s="27">
        <f>MAX(0,G119-IF(ISNUMBER(F119),MAX(0,F119),0))</f>
        <v/>
      </c>
      <c r="I119" s="27">
        <f>MID(IF(K119=1,"; Einzug fehlt oder ist kein Datum","")&amp;IF(L119=1,"; Auszug ist kein Datum","")&amp;IF(M119=1,"; Auszug liegt vor Einzug","")&amp;IF(N119=1,"; Bewohner-ID fehlt","")&amp;IF(O119=1,"; Bewohner-ID doppelt","")&amp;IF(P119=1,"; Abwesenheitstage ungültig (ganze Zahl ab 0)","")&amp;IF(Q119=1,"; Abwesenheit größer als Aufenthaltstage","")&amp;IF(R119=1,"; Ein- und Auszug am selben Tag (Zählregel laut Vertrag prüfen)","")&amp;IF(S119=1,"; Kein Aufenthaltstag im Abrechnungsmonat",""),3,400)</f>
        <v/>
      </c>
      <c r="J119" s="22">
        <f>IF(LEN(B119)+LEN(C119)+LEN(D119)+LEN(E119)+LEN(F119)&gt;0,1,0)</f>
        <v/>
      </c>
      <c r="K119" s="22">
        <f>IF(J119=1,IF(ISNUMBER(D119),0,1),0)</f>
        <v/>
      </c>
      <c r="L119" s="22">
        <f>IF(LEN(E119)&gt;0,IF(ISNUMBER(E119),0,1),0)</f>
        <v/>
      </c>
      <c r="M119" s="22">
        <f>IF(ISNUMBER(D119),IF(ISNUMBER(E119),IF(_xlfn.DAYS(DATE(YEAR(E119),MONTH(E119),DAY(E119)),DATE(YEAR(D119),MONTH(D119),DAY(D119)))&lt;0,1,0),0),0)</f>
        <v/>
      </c>
      <c r="N119" s="22">
        <f>IF(J119=1,IF(LEN(B119)&gt;0,0,1),0)</f>
        <v/>
      </c>
      <c r="O119" s="22">
        <f>IF(LEN(B119)&gt;0,IF(SUMPRODUCT(($B$5:$B$504=B119)*1)&gt;1,1,0),0)</f>
        <v/>
      </c>
      <c r="P119" s="22">
        <f>IF(LEN(F119)&gt;0,IF(ISNUMBER(F119),IF(F119&lt;0,1,IF(F119&lt;&gt;INT(F119),1,0)),1),0)</f>
        <v/>
      </c>
      <c r="Q119" s="22">
        <f>IF(ISNUMBER(F119),IF(ISNUMBER(Eingaben!$C$16),IF(F119&gt;G119,1,0),0),0)</f>
        <v/>
      </c>
      <c r="R119" s="22">
        <f>IF(ISNUMBER(D119),IF(ISNUMBER(E119),IF(_xlfn.DAYS(DATE(YEAR(E119),MONTH(E119),DAY(E119)),DATE(YEAR(D119),MONTH(D119),DAY(D119)))=0,1,0),0),0)</f>
        <v/>
      </c>
      <c r="S119" s="22">
        <f>IF(J119=1,IF(ISNUMBER(Eingaben!$C$16),IF(K119+L119+M119+R119=0,IF(G119=0,1,0),0),0),0)</f>
        <v/>
      </c>
    </row>
    <row r="120">
      <c r="A120" s="22" t="n">
        <v>116</v>
      </c>
      <c r="B120" s="24" t="n"/>
      <c r="C120" s="24" t="n"/>
      <c r="D120" s="25" t="n"/>
      <c r="E120" s="25" t="n"/>
      <c r="F120" s="26" t="n"/>
      <c r="G120" s="27">
        <f>IF(ISNUMBER(Eingaben!$C$16),IF(ISNUMBER(D120),IF(LEN(E120)=0,MAX(0,_xlfn.DAYS(Eingaben!$C$17,MAX(DATE(YEAR(D120),MONTH(D120),DAY(D120)),Eingaben!$C$16))+1),IF(ISNUMBER(E120),IF(_xlfn.DAYS(DATE(YEAR(E120),MONTH(E120),DAY(E120)),DATE(YEAR(D120),MONTH(D120),DAY(D120)))&lt;0,0,MAX(0,MIN(_xlfn.DAYS(Eingaben!$C$17,MAX(DATE(YEAR(D120),MONTH(D120),DAY(D120)),Eingaben!$C$16)),MAX(_xlfn.DAYS(DATE(YEAR(E120),MONTH(E120),DAY(E120)),MAX(DATE(YEAR(D120),MONTH(D120),DAY(D120)),Eingaben!$C$16))-1+Eingaben!$C$19,_xlfn.DAYS(DATE(YEAR(D120),MONTH(D120),DAY(D120)),MAX(DATE(YEAR(D120),MONTH(D120),DAY(D120)),Eingaben!$C$16))))+1)),0)),0),0)</f>
        <v/>
      </c>
      <c r="H120" s="27">
        <f>MAX(0,G120-IF(ISNUMBER(F120),MAX(0,F120),0))</f>
        <v/>
      </c>
      <c r="I120" s="27">
        <f>MID(IF(K120=1,"; Einzug fehlt oder ist kein Datum","")&amp;IF(L120=1,"; Auszug ist kein Datum","")&amp;IF(M120=1,"; Auszug liegt vor Einzug","")&amp;IF(N120=1,"; Bewohner-ID fehlt","")&amp;IF(O120=1,"; Bewohner-ID doppelt","")&amp;IF(P120=1,"; Abwesenheitstage ungültig (ganze Zahl ab 0)","")&amp;IF(Q120=1,"; Abwesenheit größer als Aufenthaltstage","")&amp;IF(R120=1,"; Ein- und Auszug am selben Tag (Zählregel laut Vertrag prüfen)","")&amp;IF(S120=1,"; Kein Aufenthaltstag im Abrechnungsmonat",""),3,400)</f>
        <v/>
      </c>
      <c r="J120" s="22">
        <f>IF(LEN(B120)+LEN(C120)+LEN(D120)+LEN(E120)+LEN(F120)&gt;0,1,0)</f>
        <v/>
      </c>
      <c r="K120" s="22">
        <f>IF(J120=1,IF(ISNUMBER(D120),0,1),0)</f>
        <v/>
      </c>
      <c r="L120" s="22">
        <f>IF(LEN(E120)&gt;0,IF(ISNUMBER(E120),0,1),0)</f>
        <v/>
      </c>
      <c r="M120" s="22">
        <f>IF(ISNUMBER(D120),IF(ISNUMBER(E120),IF(_xlfn.DAYS(DATE(YEAR(E120),MONTH(E120),DAY(E120)),DATE(YEAR(D120),MONTH(D120),DAY(D120)))&lt;0,1,0),0),0)</f>
        <v/>
      </c>
      <c r="N120" s="22">
        <f>IF(J120=1,IF(LEN(B120)&gt;0,0,1),0)</f>
        <v/>
      </c>
      <c r="O120" s="22">
        <f>IF(LEN(B120)&gt;0,IF(SUMPRODUCT(($B$5:$B$504=B120)*1)&gt;1,1,0),0)</f>
        <v/>
      </c>
      <c r="P120" s="22">
        <f>IF(LEN(F120)&gt;0,IF(ISNUMBER(F120),IF(F120&lt;0,1,IF(F120&lt;&gt;INT(F120),1,0)),1),0)</f>
        <v/>
      </c>
      <c r="Q120" s="22">
        <f>IF(ISNUMBER(F120),IF(ISNUMBER(Eingaben!$C$16),IF(F120&gt;G120,1,0),0),0)</f>
        <v/>
      </c>
      <c r="R120" s="22">
        <f>IF(ISNUMBER(D120),IF(ISNUMBER(E120),IF(_xlfn.DAYS(DATE(YEAR(E120),MONTH(E120),DAY(E120)),DATE(YEAR(D120),MONTH(D120),DAY(D120)))=0,1,0),0),0)</f>
        <v/>
      </c>
      <c r="S120" s="22">
        <f>IF(J120=1,IF(ISNUMBER(Eingaben!$C$16),IF(K120+L120+M120+R120=0,IF(G120=0,1,0),0),0),0)</f>
        <v/>
      </c>
    </row>
    <row r="121">
      <c r="A121" s="22" t="n">
        <v>117</v>
      </c>
      <c r="B121" s="24" t="n"/>
      <c r="C121" s="24" t="n"/>
      <c r="D121" s="25" t="n"/>
      <c r="E121" s="25" t="n"/>
      <c r="F121" s="26" t="n"/>
      <c r="G121" s="27">
        <f>IF(ISNUMBER(Eingaben!$C$16),IF(ISNUMBER(D121),IF(LEN(E121)=0,MAX(0,_xlfn.DAYS(Eingaben!$C$17,MAX(DATE(YEAR(D121),MONTH(D121),DAY(D121)),Eingaben!$C$16))+1),IF(ISNUMBER(E121),IF(_xlfn.DAYS(DATE(YEAR(E121),MONTH(E121),DAY(E121)),DATE(YEAR(D121),MONTH(D121),DAY(D121)))&lt;0,0,MAX(0,MIN(_xlfn.DAYS(Eingaben!$C$17,MAX(DATE(YEAR(D121),MONTH(D121),DAY(D121)),Eingaben!$C$16)),MAX(_xlfn.DAYS(DATE(YEAR(E121),MONTH(E121),DAY(E121)),MAX(DATE(YEAR(D121),MONTH(D121),DAY(D121)),Eingaben!$C$16))-1+Eingaben!$C$19,_xlfn.DAYS(DATE(YEAR(D121),MONTH(D121),DAY(D121)),MAX(DATE(YEAR(D121),MONTH(D121),DAY(D121)),Eingaben!$C$16))))+1)),0)),0),0)</f>
        <v/>
      </c>
      <c r="H121" s="27">
        <f>MAX(0,G121-IF(ISNUMBER(F121),MAX(0,F121),0))</f>
        <v/>
      </c>
      <c r="I121" s="27">
        <f>MID(IF(K121=1,"; Einzug fehlt oder ist kein Datum","")&amp;IF(L121=1,"; Auszug ist kein Datum","")&amp;IF(M121=1,"; Auszug liegt vor Einzug","")&amp;IF(N121=1,"; Bewohner-ID fehlt","")&amp;IF(O121=1,"; Bewohner-ID doppelt","")&amp;IF(P121=1,"; Abwesenheitstage ungültig (ganze Zahl ab 0)","")&amp;IF(Q121=1,"; Abwesenheit größer als Aufenthaltstage","")&amp;IF(R121=1,"; Ein- und Auszug am selben Tag (Zählregel laut Vertrag prüfen)","")&amp;IF(S121=1,"; Kein Aufenthaltstag im Abrechnungsmonat",""),3,400)</f>
        <v/>
      </c>
      <c r="J121" s="22">
        <f>IF(LEN(B121)+LEN(C121)+LEN(D121)+LEN(E121)+LEN(F121)&gt;0,1,0)</f>
        <v/>
      </c>
      <c r="K121" s="22">
        <f>IF(J121=1,IF(ISNUMBER(D121),0,1),0)</f>
        <v/>
      </c>
      <c r="L121" s="22">
        <f>IF(LEN(E121)&gt;0,IF(ISNUMBER(E121),0,1),0)</f>
        <v/>
      </c>
      <c r="M121" s="22">
        <f>IF(ISNUMBER(D121),IF(ISNUMBER(E121),IF(_xlfn.DAYS(DATE(YEAR(E121),MONTH(E121),DAY(E121)),DATE(YEAR(D121),MONTH(D121),DAY(D121)))&lt;0,1,0),0),0)</f>
        <v/>
      </c>
      <c r="N121" s="22">
        <f>IF(J121=1,IF(LEN(B121)&gt;0,0,1),0)</f>
        <v/>
      </c>
      <c r="O121" s="22">
        <f>IF(LEN(B121)&gt;0,IF(SUMPRODUCT(($B$5:$B$504=B121)*1)&gt;1,1,0),0)</f>
        <v/>
      </c>
      <c r="P121" s="22">
        <f>IF(LEN(F121)&gt;0,IF(ISNUMBER(F121),IF(F121&lt;0,1,IF(F121&lt;&gt;INT(F121),1,0)),1),0)</f>
        <v/>
      </c>
      <c r="Q121" s="22">
        <f>IF(ISNUMBER(F121),IF(ISNUMBER(Eingaben!$C$16),IF(F121&gt;G121,1,0),0),0)</f>
        <v/>
      </c>
      <c r="R121" s="22">
        <f>IF(ISNUMBER(D121),IF(ISNUMBER(E121),IF(_xlfn.DAYS(DATE(YEAR(E121),MONTH(E121),DAY(E121)),DATE(YEAR(D121),MONTH(D121),DAY(D121)))=0,1,0),0),0)</f>
        <v/>
      </c>
      <c r="S121" s="22">
        <f>IF(J121=1,IF(ISNUMBER(Eingaben!$C$16),IF(K121+L121+M121+R121=0,IF(G121=0,1,0),0),0),0)</f>
        <v/>
      </c>
    </row>
    <row r="122">
      <c r="A122" s="22" t="n">
        <v>118</v>
      </c>
      <c r="B122" s="24" t="n"/>
      <c r="C122" s="24" t="n"/>
      <c r="D122" s="25" t="n"/>
      <c r="E122" s="25" t="n"/>
      <c r="F122" s="26" t="n"/>
      <c r="G122" s="27">
        <f>IF(ISNUMBER(Eingaben!$C$16),IF(ISNUMBER(D122),IF(LEN(E122)=0,MAX(0,_xlfn.DAYS(Eingaben!$C$17,MAX(DATE(YEAR(D122),MONTH(D122),DAY(D122)),Eingaben!$C$16))+1),IF(ISNUMBER(E122),IF(_xlfn.DAYS(DATE(YEAR(E122),MONTH(E122),DAY(E122)),DATE(YEAR(D122),MONTH(D122),DAY(D122)))&lt;0,0,MAX(0,MIN(_xlfn.DAYS(Eingaben!$C$17,MAX(DATE(YEAR(D122),MONTH(D122),DAY(D122)),Eingaben!$C$16)),MAX(_xlfn.DAYS(DATE(YEAR(E122),MONTH(E122),DAY(E122)),MAX(DATE(YEAR(D122),MONTH(D122),DAY(D122)),Eingaben!$C$16))-1+Eingaben!$C$19,_xlfn.DAYS(DATE(YEAR(D122),MONTH(D122),DAY(D122)),MAX(DATE(YEAR(D122),MONTH(D122),DAY(D122)),Eingaben!$C$16))))+1)),0)),0),0)</f>
        <v/>
      </c>
      <c r="H122" s="27">
        <f>MAX(0,G122-IF(ISNUMBER(F122),MAX(0,F122),0))</f>
        <v/>
      </c>
      <c r="I122" s="27">
        <f>MID(IF(K122=1,"; Einzug fehlt oder ist kein Datum","")&amp;IF(L122=1,"; Auszug ist kein Datum","")&amp;IF(M122=1,"; Auszug liegt vor Einzug","")&amp;IF(N122=1,"; Bewohner-ID fehlt","")&amp;IF(O122=1,"; Bewohner-ID doppelt","")&amp;IF(P122=1,"; Abwesenheitstage ungültig (ganze Zahl ab 0)","")&amp;IF(Q122=1,"; Abwesenheit größer als Aufenthaltstage","")&amp;IF(R122=1,"; Ein- und Auszug am selben Tag (Zählregel laut Vertrag prüfen)","")&amp;IF(S122=1,"; Kein Aufenthaltstag im Abrechnungsmonat",""),3,400)</f>
        <v/>
      </c>
      <c r="J122" s="22">
        <f>IF(LEN(B122)+LEN(C122)+LEN(D122)+LEN(E122)+LEN(F122)&gt;0,1,0)</f>
        <v/>
      </c>
      <c r="K122" s="22">
        <f>IF(J122=1,IF(ISNUMBER(D122),0,1),0)</f>
        <v/>
      </c>
      <c r="L122" s="22">
        <f>IF(LEN(E122)&gt;0,IF(ISNUMBER(E122),0,1),0)</f>
        <v/>
      </c>
      <c r="M122" s="22">
        <f>IF(ISNUMBER(D122),IF(ISNUMBER(E122),IF(_xlfn.DAYS(DATE(YEAR(E122),MONTH(E122),DAY(E122)),DATE(YEAR(D122),MONTH(D122),DAY(D122)))&lt;0,1,0),0),0)</f>
        <v/>
      </c>
      <c r="N122" s="22">
        <f>IF(J122=1,IF(LEN(B122)&gt;0,0,1),0)</f>
        <v/>
      </c>
      <c r="O122" s="22">
        <f>IF(LEN(B122)&gt;0,IF(SUMPRODUCT(($B$5:$B$504=B122)*1)&gt;1,1,0),0)</f>
        <v/>
      </c>
      <c r="P122" s="22">
        <f>IF(LEN(F122)&gt;0,IF(ISNUMBER(F122),IF(F122&lt;0,1,IF(F122&lt;&gt;INT(F122),1,0)),1),0)</f>
        <v/>
      </c>
      <c r="Q122" s="22">
        <f>IF(ISNUMBER(F122),IF(ISNUMBER(Eingaben!$C$16),IF(F122&gt;G122,1,0),0),0)</f>
        <v/>
      </c>
      <c r="R122" s="22">
        <f>IF(ISNUMBER(D122),IF(ISNUMBER(E122),IF(_xlfn.DAYS(DATE(YEAR(E122),MONTH(E122),DAY(E122)),DATE(YEAR(D122),MONTH(D122),DAY(D122)))=0,1,0),0),0)</f>
        <v/>
      </c>
      <c r="S122" s="22">
        <f>IF(J122=1,IF(ISNUMBER(Eingaben!$C$16),IF(K122+L122+M122+R122=0,IF(G122=0,1,0),0),0),0)</f>
        <v/>
      </c>
    </row>
    <row r="123">
      <c r="A123" s="22" t="n">
        <v>119</v>
      </c>
      <c r="B123" s="24" t="n"/>
      <c r="C123" s="24" t="n"/>
      <c r="D123" s="25" t="n"/>
      <c r="E123" s="25" t="n"/>
      <c r="F123" s="26" t="n"/>
      <c r="G123" s="27">
        <f>IF(ISNUMBER(Eingaben!$C$16),IF(ISNUMBER(D123),IF(LEN(E123)=0,MAX(0,_xlfn.DAYS(Eingaben!$C$17,MAX(DATE(YEAR(D123),MONTH(D123),DAY(D123)),Eingaben!$C$16))+1),IF(ISNUMBER(E123),IF(_xlfn.DAYS(DATE(YEAR(E123),MONTH(E123),DAY(E123)),DATE(YEAR(D123),MONTH(D123),DAY(D123)))&lt;0,0,MAX(0,MIN(_xlfn.DAYS(Eingaben!$C$17,MAX(DATE(YEAR(D123),MONTH(D123),DAY(D123)),Eingaben!$C$16)),MAX(_xlfn.DAYS(DATE(YEAR(E123),MONTH(E123),DAY(E123)),MAX(DATE(YEAR(D123),MONTH(D123),DAY(D123)),Eingaben!$C$16))-1+Eingaben!$C$19,_xlfn.DAYS(DATE(YEAR(D123),MONTH(D123),DAY(D123)),MAX(DATE(YEAR(D123),MONTH(D123),DAY(D123)),Eingaben!$C$16))))+1)),0)),0),0)</f>
        <v/>
      </c>
      <c r="H123" s="27">
        <f>MAX(0,G123-IF(ISNUMBER(F123),MAX(0,F123),0))</f>
        <v/>
      </c>
      <c r="I123" s="27">
        <f>MID(IF(K123=1,"; Einzug fehlt oder ist kein Datum","")&amp;IF(L123=1,"; Auszug ist kein Datum","")&amp;IF(M123=1,"; Auszug liegt vor Einzug","")&amp;IF(N123=1,"; Bewohner-ID fehlt","")&amp;IF(O123=1,"; Bewohner-ID doppelt","")&amp;IF(P123=1,"; Abwesenheitstage ungültig (ganze Zahl ab 0)","")&amp;IF(Q123=1,"; Abwesenheit größer als Aufenthaltstage","")&amp;IF(R123=1,"; Ein- und Auszug am selben Tag (Zählregel laut Vertrag prüfen)","")&amp;IF(S123=1,"; Kein Aufenthaltstag im Abrechnungsmonat",""),3,400)</f>
        <v/>
      </c>
      <c r="J123" s="22">
        <f>IF(LEN(B123)+LEN(C123)+LEN(D123)+LEN(E123)+LEN(F123)&gt;0,1,0)</f>
        <v/>
      </c>
      <c r="K123" s="22">
        <f>IF(J123=1,IF(ISNUMBER(D123),0,1),0)</f>
        <v/>
      </c>
      <c r="L123" s="22">
        <f>IF(LEN(E123)&gt;0,IF(ISNUMBER(E123),0,1),0)</f>
        <v/>
      </c>
      <c r="M123" s="22">
        <f>IF(ISNUMBER(D123),IF(ISNUMBER(E123),IF(_xlfn.DAYS(DATE(YEAR(E123),MONTH(E123),DAY(E123)),DATE(YEAR(D123),MONTH(D123),DAY(D123)))&lt;0,1,0),0),0)</f>
        <v/>
      </c>
      <c r="N123" s="22">
        <f>IF(J123=1,IF(LEN(B123)&gt;0,0,1),0)</f>
        <v/>
      </c>
      <c r="O123" s="22">
        <f>IF(LEN(B123)&gt;0,IF(SUMPRODUCT(($B$5:$B$504=B123)*1)&gt;1,1,0),0)</f>
        <v/>
      </c>
      <c r="P123" s="22">
        <f>IF(LEN(F123)&gt;0,IF(ISNUMBER(F123),IF(F123&lt;0,1,IF(F123&lt;&gt;INT(F123),1,0)),1),0)</f>
        <v/>
      </c>
      <c r="Q123" s="22">
        <f>IF(ISNUMBER(F123),IF(ISNUMBER(Eingaben!$C$16),IF(F123&gt;G123,1,0),0),0)</f>
        <v/>
      </c>
      <c r="R123" s="22">
        <f>IF(ISNUMBER(D123),IF(ISNUMBER(E123),IF(_xlfn.DAYS(DATE(YEAR(E123),MONTH(E123),DAY(E123)),DATE(YEAR(D123),MONTH(D123),DAY(D123)))=0,1,0),0),0)</f>
        <v/>
      </c>
      <c r="S123" s="22">
        <f>IF(J123=1,IF(ISNUMBER(Eingaben!$C$16),IF(K123+L123+M123+R123=0,IF(G123=0,1,0),0),0),0)</f>
        <v/>
      </c>
    </row>
    <row r="124">
      <c r="A124" s="22" t="n">
        <v>120</v>
      </c>
      <c r="B124" s="24" t="n"/>
      <c r="C124" s="24" t="n"/>
      <c r="D124" s="25" t="n"/>
      <c r="E124" s="25" t="n"/>
      <c r="F124" s="26" t="n"/>
      <c r="G124" s="27">
        <f>IF(ISNUMBER(Eingaben!$C$16),IF(ISNUMBER(D124),IF(LEN(E124)=0,MAX(0,_xlfn.DAYS(Eingaben!$C$17,MAX(DATE(YEAR(D124),MONTH(D124),DAY(D124)),Eingaben!$C$16))+1),IF(ISNUMBER(E124),IF(_xlfn.DAYS(DATE(YEAR(E124),MONTH(E124),DAY(E124)),DATE(YEAR(D124),MONTH(D124),DAY(D124)))&lt;0,0,MAX(0,MIN(_xlfn.DAYS(Eingaben!$C$17,MAX(DATE(YEAR(D124),MONTH(D124),DAY(D124)),Eingaben!$C$16)),MAX(_xlfn.DAYS(DATE(YEAR(E124),MONTH(E124),DAY(E124)),MAX(DATE(YEAR(D124),MONTH(D124),DAY(D124)),Eingaben!$C$16))-1+Eingaben!$C$19,_xlfn.DAYS(DATE(YEAR(D124),MONTH(D124),DAY(D124)),MAX(DATE(YEAR(D124),MONTH(D124),DAY(D124)),Eingaben!$C$16))))+1)),0)),0),0)</f>
        <v/>
      </c>
      <c r="H124" s="27">
        <f>MAX(0,G124-IF(ISNUMBER(F124),MAX(0,F124),0))</f>
        <v/>
      </c>
      <c r="I124" s="27">
        <f>MID(IF(K124=1,"; Einzug fehlt oder ist kein Datum","")&amp;IF(L124=1,"; Auszug ist kein Datum","")&amp;IF(M124=1,"; Auszug liegt vor Einzug","")&amp;IF(N124=1,"; Bewohner-ID fehlt","")&amp;IF(O124=1,"; Bewohner-ID doppelt","")&amp;IF(P124=1,"; Abwesenheitstage ungültig (ganze Zahl ab 0)","")&amp;IF(Q124=1,"; Abwesenheit größer als Aufenthaltstage","")&amp;IF(R124=1,"; Ein- und Auszug am selben Tag (Zählregel laut Vertrag prüfen)","")&amp;IF(S124=1,"; Kein Aufenthaltstag im Abrechnungsmonat",""),3,400)</f>
        <v/>
      </c>
      <c r="J124" s="22">
        <f>IF(LEN(B124)+LEN(C124)+LEN(D124)+LEN(E124)+LEN(F124)&gt;0,1,0)</f>
        <v/>
      </c>
      <c r="K124" s="22">
        <f>IF(J124=1,IF(ISNUMBER(D124),0,1),0)</f>
        <v/>
      </c>
      <c r="L124" s="22">
        <f>IF(LEN(E124)&gt;0,IF(ISNUMBER(E124),0,1),0)</f>
        <v/>
      </c>
      <c r="M124" s="22">
        <f>IF(ISNUMBER(D124),IF(ISNUMBER(E124),IF(_xlfn.DAYS(DATE(YEAR(E124),MONTH(E124),DAY(E124)),DATE(YEAR(D124),MONTH(D124),DAY(D124)))&lt;0,1,0),0),0)</f>
        <v/>
      </c>
      <c r="N124" s="22">
        <f>IF(J124=1,IF(LEN(B124)&gt;0,0,1),0)</f>
        <v/>
      </c>
      <c r="O124" s="22">
        <f>IF(LEN(B124)&gt;0,IF(SUMPRODUCT(($B$5:$B$504=B124)*1)&gt;1,1,0),0)</f>
        <v/>
      </c>
      <c r="P124" s="22">
        <f>IF(LEN(F124)&gt;0,IF(ISNUMBER(F124),IF(F124&lt;0,1,IF(F124&lt;&gt;INT(F124),1,0)),1),0)</f>
        <v/>
      </c>
      <c r="Q124" s="22">
        <f>IF(ISNUMBER(F124),IF(ISNUMBER(Eingaben!$C$16),IF(F124&gt;G124,1,0),0),0)</f>
        <v/>
      </c>
      <c r="R124" s="22">
        <f>IF(ISNUMBER(D124),IF(ISNUMBER(E124),IF(_xlfn.DAYS(DATE(YEAR(E124),MONTH(E124),DAY(E124)),DATE(YEAR(D124),MONTH(D124),DAY(D124)))=0,1,0),0),0)</f>
        <v/>
      </c>
      <c r="S124" s="22">
        <f>IF(J124=1,IF(ISNUMBER(Eingaben!$C$16),IF(K124+L124+M124+R124=0,IF(G124=0,1,0),0),0),0)</f>
        <v/>
      </c>
    </row>
    <row r="125">
      <c r="A125" s="22" t="n">
        <v>121</v>
      </c>
      <c r="B125" s="24" t="n"/>
      <c r="C125" s="24" t="n"/>
      <c r="D125" s="25" t="n"/>
      <c r="E125" s="25" t="n"/>
      <c r="F125" s="26" t="n"/>
      <c r="G125" s="27">
        <f>IF(ISNUMBER(Eingaben!$C$16),IF(ISNUMBER(D125),IF(LEN(E125)=0,MAX(0,_xlfn.DAYS(Eingaben!$C$17,MAX(DATE(YEAR(D125),MONTH(D125),DAY(D125)),Eingaben!$C$16))+1),IF(ISNUMBER(E125),IF(_xlfn.DAYS(DATE(YEAR(E125),MONTH(E125),DAY(E125)),DATE(YEAR(D125),MONTH(D125),DAY(D125)))&lt;0,0,MAX(0,MIN(_xlfn.DAYS(Eingaben!$C$17,MAX(DATE(YEAR(D125),MONTH(D125),DAY(D125)),Eingaben!$C$16)),MAX(_xlfn.DAYS(DATE(YEAR(E125),MONTH(E125),DAY(E125)),MAX(DATE(YEAR(D125),MONTH(D125),DAY(D125)),Eingaben!$C$16))-1+Eingaben!$C$19,_xlfn.DAYS(DATE(YEAR(D125),MONTH(D125),DAY(D125)),MAX(DATE(YEAR(D125),MONTH(D125),DAY(D125)),Eingaben!$C$16))))+1)),0)),0),0)</f>
        <v/>
      </c>
      <c r="H125" s="27">
        <f>MAX(0,G125-IF(ISNUMBER(F125),MAX(0,F125),0))</f>
        <v/>
      </c>
      <c r="I125" s="27">
        <f>MID(IF(K125=1,"; Einzug fehlt oder ist kein Datum","")&amp;IF(L125=1,"; Auszug ist kein Datum","")&amp;IF(M125=1,"; Auszug liegt vor Einzug","")&amp;IF(N125=1,"; Bewohner-ID fehlt","")&amp;IF(O125=1,"; Bewohner-ID doppelt","")&amp;IF(P125=1,"; Abwesenheitstage ungültig (ganze Zahl ab 0)","")&amp;IF(Q125=1,"; Abwesenheit größer als Aufenthaltstage","")&amp;IF(R125=1,"; Ein- und Auszug am selben Tag (Zählregel laut Vertrag prüfen)","")&amp;IF(S125=1,"; Kein Aufenthaltstag im Abrechnungsmonat",""),3,400)</f>
        <v/>
      </c>
      <c r="J125" s="22">
        <f>IF(LEN(B125)+LEN(C125)+LEN(D125)+LEN(E125)+LEN(F125)&gt;0,1,0)</f>
        <v/>
      </c>
      <c r="K125" s="22">
        <f>IF(J125=1,IF(ISNUMBER(D125),0,1),0)</f>
        <v/>
      </c>
      <c r="L125" s="22">
        <f>IF(LEN(E125)&gt;0,IF(ISNUMBER(E125),0,1),0)</f>
        <v/>
      </c>
      <c r="M125" s="22">
        <f>IF(ISNUMBER(D125),IF(ISNUMBER(E125),IF(_xlfn.DAYS(DATE(YEAR(E125),MONTH(E125),DAY(E125)),DATE(YEAR(D125),MONTH(D125),DAY(D125)))&lt;0,1,0),0),0)</f>
        <v/>
      </c>
      <c r="N125" s="22">
        <f>IF(J125=1,IF(LEN(B125)&gt;0,0,1),0)</f>
        <v/>
      </c>
      <c r="O125" s="22">
        <f>IF(LEN(B125)&gt;0,IF(SUMPRODUCT(($B$5:$B$504=B125)*1)&gt;1,1,0),0)</f>
        <v/>
      </c>
      <c r="P125" s="22">
        <f>IF(LEN(F125)&gt;0,IF(ISNUMBER(F125),IF(F125&lt;0,1,IF(F125&lt;&gt;INT(F125),1,0)),1),0)</f>
        <v/>
      </c>
      <c r="Q125" s="22">
        <f>IF(ISNUMBER(F125),IF(ISNUMBER(Eingaben!$C$16),IF(F125&gt;G125,1,0),0),0)</f>
        <v/>
      </c>
      <c r="R125" s="22">
        <f>IF(ISNUMBER(D125),IF(ISNUMBER(E125),IF(_xlfn.DAYS(DATE(YEAR(E125),MONTH(E125),DAY(E125)),DATE(YEAR(D125),MONTH(D125),DAY(D125)))=0,1,0),0),0)</f>
        <v/>
      </c>
      <c r="S125" s="22">
        <f>IF(J125=1,IF(ISNUMBER(Eingaben!$C$16),IF(K125+L125+M125+R125=0,IF(G125=0,1,0),0),0),0)</f>
        <v/>
      </c>
    </row>
    <row r="126">
      <c r="A126" s="22" t="n">
        <v>122</v>
      </c>
      <c r="B126" s="24" t="n"/>
      <c r="C126" s="24" t="n"/>
      <c r="D126" s="25" t="n"/>
      <c r="E126" s="25" t="n"/>
      <c r="F126" s="26" t="n"/>
      <c r="G126" s="27">
        <f>IF(ISNUMBER(Eingaben!$C$16),IF(ISNUMBER(D126),IF(LEN(E126)=0,MAX(0,_xlfn.DAYS(Eingaben!$C$17,MAX(DATE(YEAR(D126),MONTH(D126),DAY(D126)),Eingaben!$C$16))+1),IF(ISNUMBER(E126),IF(_xlfn.DAYS(DATE(YEAR(E126),MONTH(E126),DAY(E126)),DATE(YEAR(D126),MONTH(D126),DAY(D126)))&lt;0,0,MAX(0,MIN(_xlfn.DAYS(Eingaben!$C$17,MAX(DATE(YEAR(D126),MONTH(D126),DAY(D126)),Eingaben!$C$16)),MAX(_xlfn.DAYS(DATE(YEAR(E126),MONTH(E126),DAY(E126)),MAX(DATE(YEAR(D126),MONTH(D126),DAY(D126)),Eingaben!$C$16))-1+Eingaben!$C$19,_xlfn.DAYS(DATE(YEAR(D126),MONTH(D126),DAY(D126)),MAX(DATE(YEAR(D126),MONTH(D126),DAY(D126)),Eingaben!$C$16))))+1)),0)),0),0)</f>
        <v/>
      </c>
      <c r="H126" s="27">
        <f>MAX(0,G126-IF(ISNUMBER(F126),MAX(0,F126),0))</f>
        <v/>
      </c>
      <c r="I126" s="27">
        <f>MID(IF(K126=1,"; Einzug fehlt oder ist kein Datum","")&amp;IF(L126=1,"; Auszug ist kein Datum","")&amp;IF(M126=1,"; Auszug liegt vor Einzug","")&amp;IF(N126=1,"; Bewohner-ID fehlt","")&amp;IF(O126=1,"; Bewohner-ID doppelt","")&amp;IF(P126=1,"; Abwesenheitstage ungültig (ganze Zahl ab 0)","")&amp;IF(Q126=1,"; Abwesenheit größer als Aufenthaltstage","")&amp;IF(R126=1,"; Ein- und Auszug am selben Tag (Zählregel laut Vertrag prüfen)","")&amp;IF(S126=1,"; Kein Aufenthaltstag im Abrechnungsmonat",""),3,400)</f>
        <v/>
      </c>
      <c r="J126" s="22">
        <f>IF(LEN(B126)+LEN(C126)+LEN(D126)+LEN(E126)+LEN(F126)&gt;0,1,0)</f>
        <v/>
      </c>
      <c r="K126" s="22">
        <f>IF(J126=1,IF(ISNUMBER(D126),0,1),0)</f>
        <v/>
      </c>
      <c r="L126" s="22">
        <f>IF(LEN(E126)&gt;0,IF(ISNUMBER(E126),0,1),0)</f>
        <v/>
      </c>
      <c r="M126" s="22">
        <f>IF(ISNUMBER(D126),IF(ISNUMBER(E126),IF(_xlfn.DAYS(DATE(YEAR(E126),MONTH(E126),DAY(E126)),DATE(YEAR(D126),MONTH(D126),DAY(D126)))&lt;0,1,0),0),0)</f>
        <v/>
      </c>
      <c r="N126" s="22">
        <f>IF(J126=1,IF(LEN(B126)&gt;0,0,1),0)</f>
        <v/>
      </c>
      <c r="O126" s="22">
        <f>IF(LEN(B126)&gt;0,IF(SUMPRODUCT(($B$5:$B$504=B126)*1)&gt;1,1,0),0)</f>
        <v/>
      </c>
      <c r="P126" s="22">
        <f>IF(LEN(F126)&gt;0,IF(ISNUMBER(F126),IF(F126&lt;0,1,IF(F126&lt;&gt;INT(F126),1,0)),1),0)</f>
        <v/>
      </c>
      <c r="Q126" s="22">
        <f>IF(ISNUMBER(F126),IF(ISNUMBER(Eingaben!$C$16),IF(F126&gt;G126,1,0),0),0)</f>
        <v/>
      </c>
      <c r="R126" s="22">
        <f>IF(ISNUMBER(D126),IF(ISNUMBER(E126),IF(_xlfn.DAYS(DATE(YEAR(E126),MONTH(E126),DAY(E126)),DATE(YEAR(D126),MONTH(D126),DAY(D126)))=0,1,0),0),0)</f>
        <v/>
      </c>
      <c r="S126" s="22">
        <f>IF(J126=1,IF(ISNUMBER(Eingaben!$C$16),IF(K126+L126+M126+R126=0,IF(G126=0,1,0),0),0),0)</f>
        <v/>
      </c>
    </row>
    <row r="127">
      <c r="A127" s="22" t="n">
        <v>123</v>
      </c>
      <c r="B127" s="24" t="n"/>
      <c r="C127" s="24" t="n"/>
      <c r="D127" s="25" t="n"/>
      <c r="E127" s="25" t="n"/>
      <c r="F127" s="26" t="n"/>
      <c r="G127" s="27">
        <f>IF(ISNUMBER(Eingaben!$C$16),IF(ISNUMBER(D127),IF(LEN(E127)=0,MAX(0,_xlfn.DAYS(Eingaben!$C$17,MAX(DATE(YEAR(D127),MONTH(D127),DAY(D127)),Eingaben!$C$16))+1),IF(ISNUMBER(E127),IF(_xlfn.DAYS(DATE(YEAR(E127),MONTH(E127),DAY(E127)),DATE(YEAR(D127),MONTH(D127),DAY(D127)))&lt;0,0,MAX(0,MIN(_xlfn.DAYS(Eingaben!$C$17,MAX(DATE(YEAR(D127),MONTH(D127),DAY(D127)),Eingaben!$C$16)),MAX(_xlfn.DAYS(DATE(YEAR(E127),MONTH(E127),DAY(E127)),MAX(DATE(YEAR(D127),MONTH(D127),DAY(D127)),Eingaben!$C$16))-1+Eingaben!$C$19,_xlfn.DAYS(DATE(YEAR(D127),MONTH(D127),DAY(D127)),MAX(DATE(YEAR(D127),MONTH(D127),DAY(D127)),Eingaben!$C$16))))+1)),0)),0),0)</f>
        <v/>
      </c>
      <c r="H127" s="27">
        <f>MAX(0,G127-IF(ISNUMBER(F127),MAX(0,F127),0))</f>
        <v/>
      </c>
      <c r="I127" s="27">
        <f>MID(IF(K127=1,"; Einzug fehlt oder ist kein Datum","")&amp;IF(L127=1,"; Auszug ist kein Datum","")&amp;IF(M127=1,"; Auszug liegt vor Einzug","")&amp;IF(N127=1,"; Bewohner-ID fehlt","")&amp;IF(O127=1,"; Bewohner-ID doppelt","")&amp;IF(P127=1,"; Abwesenheitstage ungültig (ganze Zahl ab 0)","")&amp;IF(Q127=1,"; Abwesenheit größer als Aufenthaltstage","")&amp;IF(R127=1,"; Ein- und Auszug am selben Tag (Zählregel laut Vertrag prüfen)","")&amp;IF(S127=1,"; Kein Aufenthaltstag im Abrechnungsmonat",""),3,400)</f>
        <v/>
      </c>
      <c r="J127" s="22">
        <f>IF(LEN(B127)+LEN(C127)+LEN(D127)+LEN(E127)+LEN(F127)&gt;0,1,0)</f>
        <v/>
      </c>
      <c r="K127" s="22">
        <f>IF(J127=1,IF(ISNUMBER(D127),0,1),0)</f>
        <v/>
      </c>
      <c r="L127" s="22">
        <f>IF(LEN(E127)&gt;0,IF(ISNUMBER(E127),0,1),0)</f>
        <v/>
      </c>
      <c r="M127" s="22">
        <f>IF(ISNUMBER(D127),IF(ISNUMBER(E127),IF(_xlfn.DAYS(DATE(YEAR(E127),MONTH(E127),DAY(E127)),DATE(YEAR(D127),MONTH(D127),DAY(D127)))&lt;0,1,0),0),0)</f>
        <v/>
      </c>
      <c r="N127" s="22">
        <f>IF(J127=1,IF(LEN(B127)&gt;0,0,1),0)</f>
        <v/>
      </c>
      <c r="O127" s="22">
        <f>IF(LEN(B127)&gt;0,IF(SUMPRODUCT(($B$5:$B$504=B127)*1)&gt;1,1,0),0)</f>
        <v/>
      </c>
      <c r="P127" s="22">
        <f>IF(LEN(F127)&gt;0,IF(ISNUMBER(F127),IF(F127&lt;0,1,IF(F127&lt;&gt;INT(F127),1,0)),1),0)</f>
        <v/>
      </c>
      <c r="Q127" s="22">
        <f>IF(ISNUMBER(F127),IF(ISNUMBER(Eingaben!$C$16),IF(F127&gt;G127,1,0),0),0)</f>
        <v/>
      </c>
      <c r="R127" s="22">
        <f>IF(ISNUMBER(D127),IF(ISNUMBER(E127),IF(_xlfn.DAYS(DATE(YEAR(E127),MONTH(E127),DAY(E127)),DATE(YEAR(D127),MONTH(D127),DAY(D127)))=0,1,0),0),0)</f>
        <v/>
      </c>
      <c r="S127" s="22">
        <f>IF(J127=1,IF(ISNUMBER(Eingaben!$C$16),IF(K127+L127+M127+R127=0,IF(G127=0,1,0),0),0),0)</f>
        <v/>
      </c>
    </row>
    <row r="128">
      <c r="A128" s="22" t="n">
        <v>124</v>
      </c>
      <c r="B128" s="24" t="n"/>
      <c r="C128" s="24" t="n"/>
      <c r="D128" s="25" t="n"/>
      <c r="E128" s="25" t="n"/>
      <c r="F128" s="26" t="n"/>
      <c r="G128" s="27">
        <f>IF(ISNUMBER(Eingaben!$C$16),IF(ISNUMBER(D128),IF(LEN(E128)=0,MAX(0,_xlfn.DAYS(Eingaben!$C$17,MAX(DATE(YEAR(D128),MONTH(D128),DAY(D128)),Eingaben!$C$16))+1),IF(ISNUMBER(E128),IF(_xlfn.DAYS(DATE(YEAR(E128),MONTH(E128),DAY(E128)),DATE(YEAR(D128),MONTH(D128),DAY(D128)))&lt;0,0,MAX(0,MIN(_xlfn.DAYS(Eingaben!$C$17,MAX(DATE(YEAR(D128),MONTH(D128),DAY(D128)),Eingaben!$C$16)),MAX(_xlfn.DAYS(DATE(YEAR(E128),MONTH(E128),DAY(E128)),MAX(DATE(YEAR(D128),MONTH(D128),DAY(D128)),Eingaben!$C$16))-1+Eingaben!$C$19,_xlfn.DAYS(DATE(YEAR(D128),MONTH(D128),DAY(D128)),MAX(DATE(YEAR(D128),MONTH(D128),DAY(D128)),Eingaben!$C$16))))+1)),0)),0),0)</f>
        <v/>
      </c>
      <c r="H128" s="27">
        <f>MAX(0,G128-IF(ISNUMBER(F128),MAX(0,F128),0))</f>
        <v/>
      </c>
      <c r="I128" s="27">
        <f>MID(IF(K128=1,"; Einzug fehlt oder ist kein Datum","")&amp;IF(L128=1,"; Auszug ist kein Datum","")&amp;IF(M128=1,"; Auszug liegt vor Einzug","")&amp;IF(N128=1,"; Bewohner-ID fehlt","")&amp;IF(O128=1,"; Bewohner-ID doppelt","")&amp;IF(P128=1,"; Abwesenheitstage ungültig (ganze Zahl ab 0)","")&amp;IF(Q128=1,"; Abwesenheit größer als Aufenthaltstage","")&amp;IF(R128=1,"; Ein- und Auszug am selben Tag (Zählregel laut Vertrag prüfen)","")&amp;IF(S128=1,"; Kein Aufenthaltstag im Abrechnungsmonat",""),3,400)</f>
        <v/>
      </c>
      <c r="J128" s="22">
        <f>IF(LEN(B128)+LEN(C128)+LEN(D128)+LEN(E128)+LEN(F128)&gt;0,1,0)</f>
        <v/>
      </c>
      <c r="K128" s="22">
        <f>IF(J128=1,IF(ISNUMBER(D128),0,1),0)</f>
        <v/>
      </c>
      <c r="L128" s="22">
        <f>IF(LEN(E128)&gt;0,IF(ISNUMBER(E128),0,1),0)</f>
        <v/>
      </c>
      <c r="M128" s="22">
        <f>IF(ISNUMBER(D128),IF(ISNUMBER(E128),IF(_xlfn.DAYS(DATE(YEAR(E128),MONTH(E128),DAY(E128)),DATE(YEAR(D128),MONTH(D128),DAY(D128)))&lt;0,1,0),0),0)</f>
        <v/>
      </c>
      <c r="N128" s="22">
        <f>IF(J128=1,IF(LEN(B128)&gt;0,0,1),0)</f>
        <v/>
      </c>
      <c r="O128" s="22">
        <f>IF(LEN(B128)&gt;0,IF(SUMPRODUCT(($B$5:$B$504=B128)*1)&gt;1,1,0),0)</f>
        <v/>
      </c>
      <c r="P128" s="22">
        <f>IF(LEN(F128)&gt;0,IF(ISNUMBER(F128),IF(F128&lt;0,1,IF(F128&lt;&gt;INT(F128),1,0)),1),0)</f>
        <v/>
      </c>
      <c r="Q128" s="22">
        <f>IF(ISNUMBER(F128),IF(ISNUMBER(Eingaben!$C$16),IF(F128&gt;G128,1,0),0),0)</f>
        <v/>
      </c>
      <c r="R128" s="22">
        <f>IF(ISNUMBER(D128),IF(ISNUMBER(E128),IF(_xlfn.DAYS(DATE(YEAR(E128),MONTH(E128),DAY(E128)),DATE(YEAR(D128),MONTH(D128),DAY(D128)))=0,1,0),0),0)</f>
        <v/>
      </c>
      <c r="S128" s="22">
        <f>IF(J128=1,IF(ISNUMBER(Eingaben!$C$16),IF(K128+L128+M128+R128=0,IF(G128=0,1,0),0),0),0)</f>
        <v/>
      </c>
    </row>
    <row r="129">
      <c r="A129" s="22" t="n">
        <v>125</v>
      </c>
      <c r="B129" s="24" t="n"/>
      <c r="C129" s="24" t="n"/>
      <c r="D129" s="25" t="n"/>
      <c r="E129" s="25" t="n"/>
      <c r="F129" s="26" t="n"/>
      <c r="G129" s="27">
        <f>IF(ISNUMBER(Eingaben!$C$16),IF(ISNUMBER(D129),IF(LEN(E129)=0,MAX(0,_xlfn.DAYS(Eingaben!$C$17,MAX(DATE(YEAR(D129),MONTH(D129),DAY(D129)),Eingaben!$C$16))+1),IF(ISNUMBER(E129),IF(_xlfn.DAYS(DATE(YEAR(E129),MONTH(E129),DAY(E129)),DATE(YEAR(D129),MONTH(D129),DAY(D129)))&lt;0,0,MAX(0,MIN(_xlfn.DAYS(Eingaben!$C$17,MAX(DATE(YEAR(D129),MONTH(D129),DAY(D129)),Eingaben!$C$16)),MAX(_xlfn.DAYS(DATE(YEAR(E129),MONTH(E129),DAY(E129)),MAX(DATE(YEAR(D129),MONTH(D129),DAY(D129)),Eingaben!$C$16))-1+Eingaben!$C$19,_xlfn.DAYS(DATE(YEAR(D129),MONTH(D129),DAY(D129)),MAX(DATE(YEAR(D129),MONTH(D129),DAY(D129)),Eingaben!$C$16))))+1)),0)),0),0)</f>
        <v/>
      </c>
      <c r="H129" s="27">
        <f>MAX(0,G129-IF(ISNUMBER(F129),MAX(0,F129),0))</f>
        <v/>
      </c>
      <c r="I129" s="27">
        <f>MID(IF(K129=1,"; Einzug fehlt oder ist kein Datum","")&amp;IF(L129=1,"; Auszug ist kein Datum","")&amp;IF(M129=1,"; Auszug liegt vor Einzug","")&amp;IF(N129=1,"; Bewohner-ID fehlt","")&amp;IF(O129=1,"; Bewohner-ID doppelt","")&amp;IF(P129=1,"; Abwesenheitstage ungültig (ganze Zahl ab 0)","")&amp;IF(Q129=1,"; Abwesenheit größer als Aufenthaltstage","")&amp;IF(R129=1,"; Ein- und Auszug am selben Tag (Zählregel laut Vertrag prüfen)","")&amp;IF(S129=1,"; Kein Aufenthaltstag im Abrechnungsmonat",""),3,400)</f>
        <v/>
      </c>
      <c r="J129" s="22">
        <f>IF(LEN(B129)+LEN(C129)+LEN(D129)+LEN(E129)+LEN(F129)&gt;0,1,0)</f>
        <v/>
      </c>
      <c r="K129" s="22">
        <f>IF(J129=1,IF(ISNUMBER(D129),0,1),0)</f>
        <v/>
      </c>
      <c r="L129" s="22">
        <f>IF(LEN(E129)&gt;0,IF(ISNUMBER(E129),0,1),0)</f>
        <v/>
      </c>
      <c r="M129" s="22">
        <f>IF(ISNUMBER(D129),IF(ISNUMBER(E129),IF(_xlfn.DAYS(DATE(YEAR(E129),MONTH(E129),DAY(E129)),DATE(YEAR(D129),MONTH(D129),DAY(D129)))&lt;0,1,0),0),0)</f>
        <v/>
      </c>
      <c r="N129" s="22">
        <f>IF(J129=1,IF(LEN(B129)&gt;0,0,1),0)</f>
        <v/>
      </c>
      <c r="O129" s="22">
        <f>IF(LEN(B129)&gt;0,IF(SUMPRODUCT(($B$5:$B$504=B129)*1)&gt;1,1,0),0)</f>
        <v/>
      </c>
      <c r="P129" s="22">
        <f>IF(LEN(F129)&gt;0,IF(ISNUMBER(F129),IF(F129&lt;0,1,IF(F129&lt;&gt;INT(F129),1,0)),1),0)</f>
        <v/>
      </c>
      <c r="Q129" s="22">
        <f>IF(ISNUMBER(F129),IF(ISNUMBER(Eingaben!$C$16),IF(F129&gt;G129,1,0),0),0)</f>
        <v/>
      </c>
      <c r="R129" s="22">
        <f>IF(ISNUMBER(D129),IF(ISNUMBER(E129),IF(_xlfn.DAYS(DATE(YEAR(E129),MONTH(E129),DAY(E129)),DATE(YEAR(D129),MONTH(D129),DAY(D129)))=0,1,0),0),0)</f>
        <v/>
      </c>
      <c r="S129" s="22">
        <f>IF(J129=1,IF(ISNUMBER(Eingaben!$C$16),IF(K129+L129+M129+R129=0,IF(G129=0,1,0),0),0),0)</f>
        <v/>
      </c>
    </row>
    <row r="130">
      <c r="A130" s="22" t="n">
        <v>126</v>
      </c>
      <c r="B130" s="24" t="n"/>
      <c r="C130" s="24" t="n"/>
      <c r="D130" s="25" t="n"/>
      <c r="E130" s="25" t="n"/>
      <c r="F130" s="26" t="n"/>
      <c r="G130" s="27">
        <f>IF(ISNUMBER(Eingaben!$C$16),IF(ISNUMBER(D130),IF(LEN(E130)=0,MAX(0,_xlfn.DAYS(Eingaben!$C$17,MAX(DATE(YEAR(D130),MONTH(D130),DAY(D130)),Eingaben!$C$16))+1),IF(ISNUMBER(E130),IF(_xlfn.DAYS(DATE(YEAR(E130),MONTH(E130),DAY(E130)),DATE(YEAR(D130),MONTH(D130),DAY(D130)))&lt;0,0,MAX(0,MIN(_xlfn.DAYS(Eingaben!$C$17,MAX(DATE(YEAR(D130),MONTH(D130),DAY(D130)),Eingaben!$C$16)),MAX(_xlfn.DAYS(DATE(YEAR(E130),MONTH(E130),DAY(E130)),MAX(DATE(YEAR(D130),MONTH(D130),DAY(D130)),Eingaben!$C$16))-1+Eingaben!$C$19,_xlfn.DAYS(DATE(YEAR(D130),MONTH(D130),DAY(D130)),MAX(DATE(YEAR(D130),MONTH(D130),DAY(D130)),Eingaben!$C$16))))+1)),0)),0),0)</f>
        <v/>
      </c>
      <c r="H130" s="27">
        <f>MAX(0,G130-IF(ISNUMBER(F130),MAX(0,F130),0))</f>
        <v/>
      </c>
      <c r="I130" s="27">
        <f>MID(IF(K130=1,"; Einzug fehlt oder ist kein Datum","")&amp;IF(L130=1,"; Auszug ist kein Datum","")&amp;IF(M130=1,"; Auszug liegt vor Einzug","")&amp;IF(N130=1,"; Bewohner-ID fehlt","")&amp;IF(O130=1,"; Bewohner-ID doppelt","")&amp;IF(P130=1,"; Abwesenheitstage ungültig (ganze Zahl ab 0)","")&amp;IF(Q130=1,"; Abwesenheit größer als Aufenthaltstage","")&amp;IF(R130=1,"; Ein- und Auszug am selben Tag (Zählregel laut Vertrag prüfen)","")&amp;IF(S130=1,"; Kein Aufenthaltstag im Abrechnungsmonat",""),3,400)</f>
        <v/>
      </c>
      <c r="J130" s="22">
        <f>IF(LEN(B130)+LEN(C130)+LEN(D130)+LEN(E130)+LEN(F130)&gt;0,1,0)</f>
        <v/>
      </c>
      <c r="K130" s="22">
        <f>IF(J130=1,IF(ISNUMBER(D130),0,1),0)</f>
        <v/>
      </c>
      <c r="L130" s="22">
        <f>IF(LEN(E130)&gt;0,IF(ISNUMBER(E130),0,1),0)</f>
        <v/>
      </c>
      <c r="M130" s="22">
        <f>IF(ISNUMBER(D130),IF(ISNUMBER(E130),IF(_xlfn.DAYS(DATE(YEAR(E130),MONTH(E130),DAY(E130)),DATE(YEAR(D130),MONTH(D130),DAY(D130)))&lt;0,1,0),0),0)</f>
        <v/>
      </c>
      <c r="N130" s="22">
        <f>IF(J130=1,IF(LEN(B130)&gt;0,0,1),0)</f>
        <v/>
      </c>
      <c r="O130" s="22">
        <f>IF(LEN(B130)&gt;0,IF(SUMPRODUCT(($B$5:$B$504=B130)*1)&gt;1,1,0),0)</f>
        <v/>
      </c>
      <c r="P130" s="22">
        <f>IF(LEN(F130)&gt;0,IF(ISNUMBER(F130),IF(F130&lt;0,1,IF(F130&lt;&gt;INT(F130),1,0)),1),0)</f>
        <v/>
      </c>
      <c r="Q130" s="22">
        <f>IF(ISNUMBER(F130),IF(ISNUMBER(Eingaben!$C$16),IF(F130&gt;G130,1,0),0),0)</f>
        <v/>
      </c>
      <c r="R130" s="22">
        <f>IF(ISNUMBER(D130),IF(ISNUMBER(E130),IF(_xlfn.DAYS(DATE(YEAR(E130),MONTH(E130),DAY(E130)),DATE(YEAR(D130),MONTH(D130),DAY(D130)))=0,1,0),0),0)</f>
        <v/>
      </c>
      <c r="S130" s="22">
        <f>IF(J130=1,IF(ISNUMBER(Eingaben!$C$16),IF(K130+L130+M130+R130=0,IF(G130=0,1,0),0),0),0)</f>
        <v/>
      </c>
    </row>
    <row r="131">
      <c r="A131" s="22" t="n">
        <v>127</v>
      </c>
      <c r="B131" s="24" t="n"/>
      <c r="C131" s="24" t="n"/>
      <c r="D131" s="25" t="n"/>
      <c r="E131" s="25" t="n"/>
      <c r="F131" s="26" t="n"/>
      <c r="G131" s="27">
        <f>IF(ISNUMBER(Eingaben!$C$16),IF(ISNUMBER(D131),IF(LEN(E131)=0,MAX(0,_xlfn.DAYS(Eingaben!$C$17,MAX(DATE(YEAR(D131),MONTH(D131),DAY(D131)),Eingaben!$C$16))+1),IF(ISNUMBER(E131),IF(_xlfn.DAYS(DATE(YEAR(E131),MONTH(E131),DAY(E131)),DATE(YEAR(D131),MONTH(D131),DAY(D131)))&lt;0,0,MAX(0,MIN(_xlfn.DAYS(Eingaben!$C$17,MAX(DATE(YEAR(D131),MONTH(D131),DAY(D131)),Eingaben!$C$16)),MAX(_xlfn.DAYS(DATE(YEAR(E131),MONTH(E131),DAY(E131)),MAX(DATE(YEAR(D131),MONTH(D131),DAY(D131)),Eingaben!$C$16))-1+Eingaben!$C$19,_xlfn.DAYS(DATE(YEAR(D131),MONTH(D131),DAY(D131)),MAX(DATE(YEAR(D131),MONTH(D131),DAY(D131)),Eingaben!$C$16))))+1)),0)),0),0)</f>
        <v/>
      </c>
      <c r="H131" s="27">
        <f>MAX(0,G131-IF(ISNUMBER(F131),MAX(0,F131),0))</f>
        <v/>
      </c>
      <c r="I131" s="27">
        <f>MID(IF(K131=1,"; Einzug fehlt oder ist kein Datum","")&amp;IF(L131=1,"; Auszug ist kein Datum","")&amp;IF(M131=1,"; Auszug liegt vor Einzug","")&amp;IF(N131=1,"; Bewohner-ID fehlt","")&amp;IF(O131=1,"; Bewohner-ID doppelt","")&amp;IF(P131=1,"; Abwesenheitstage ungültig (ganze Zahl ab 0)","")&amp;IF(Q131=1,"; Abwesenheit größer als Aufenthaltstage","")&amp;IF(R131=1,"; Ein- und Auszug am selben Tag (Zählregel laut Vertrag prüfen)","")&amp;IF(S131=1,"; Kein Aufenthaltstag im Abrechnungsmonat",""),3,400)</f>
        <v/>
      </c>
      <c r="J131" s="22">
        <f>IF(LEN(B131)+LEN(C131)+LEN(D131)+LEN(E131)+LEN(F131)&gt;0,1,0)</f>
        <v/>
      </c>
      <c r="K131" s="22">
        <f>IF(J131=1,IF(ISNUMBER(D131),0,1),0)</f>
        <v/>
      </c>
      <c r="L131" s="22">
        <f>IF(LEN(E131)&gt;0,IF(ISNUMBER(E131),0,1),0)</f>
        <v/>
      </c>
      <c r="M131" s="22">
        <f>IF(ISNUMBER(D131),IF(ISNUMBER(E131),IF(_xlfn.DAYS(DATE(YEAR(E131),MONTH(E131),DAY(E131)),DATE(YEAR(D131),MONTH(D131),DAY(D131)))&lt;0,1,0),0),0)</f>
        <v/>
      </c>
      <c r="N131" s="22">
        <f>IF(J131=1,IF(LEN(B131)&gt;0,0,1),0)</f>
        <v/>
      </c>
      <c r="O131" s="22">
        <f>IF(LEN(B131)&gt;0,IF(SUMPRODUCT(($B$5:$B$504=B131)*1)&gt;1,1,0),0)</f>
        <v/>
      </c>
      <c r="P131" s="22">
        <f>IF(LEN(F131)&gt;0,IF(ISNUMBER(F131),IF(F131&lt;0,1,IF(F131&lt;&gt;INT(F131),1,0)),1),0)</f>
        <v/>
      </c>
      <c r="Q131" s="22">
        <f>IF(ISNUMBER(F131),IF(ISNUMBER(Eingaben!$C$16),IF(F131&gt;G131,1,0),0),0)</f>
        <v/>
      </c>
      <c r="R131" s="22">
        <f>IF(ISNUMBER(D131),IF(ISNUMBER(E131),IF(_xlfn.DAYS(DATE(YEAR(E131),MONTH(E131),DAY(E131)),DATE(YEAR(D131),MONTH(D131),DAY(D131)))=0,1,0),0),0)</f>
        <v/>
      </c>
      <c r="S131" s="22">
        <f>IF(J131=1,IF(ISNUMBER(Eingaben!$C$16),IF(K131+L131+M131+R131=0,IF(G131=0,1,0),0),0),0)</f>
        <v/>
      </c>
    </row>
    <row r="132">
      <c r="A132" s="22" t="n">
        <v>128</v>
      </c>
      <c r="B132" s="24" t="n"/>
      <c r="C132" s="24" t="n"/>
      <c r="D132" s="25" t="n"/>
      <c r="E132" s="25" t="n"/>
      <c r="F132" s="26" t="n"/>
      <c r="G132" s="27">
        <f>IF(ISNUMBER(Eingaben!$C$16),IF(ISNUMBER(D132),IF(LEN(E132)=0,MAX(0,_xlfn.DAYS(Eingaben!$C$17,MAX(DATE(YEAR(D132),MONTH(D132),DAY(D132)),Eingaben!$C$16))+1),IF(ISNUMBER(E132),IF(_xlfn.DAYS(DATE(YEAR(E132),MONTH(E132),DAY(E132)),DATE(YEAR(D132),MONTH(D132),DAY(D132)))&lt;0,0,MAX(0,MIN(_xlfn.DAYS(Eingaben!$C$17,MAX(DATE(YEAR(D132),MONTH(D132),DAY(D132)),Eingaben!$C$16)),MAX(_xlfn.DAYS(DATE(YEAR(E132),MONTH(E132),DAY(E132)),MAX(DATE(YEAR(D132),MONTH(D132),DAY(D132)),Eingaben!$C$16))-1+Eingaben!$C$19,_xlfn.DAYS(DATE(YEAR(D132),MONTH(D132),DAY(D132)),MAX(DATE(YEAR(D132),MONTH(D132),DAY(D132)),Eingaben!$C$16))))+1)),0)),0),0)</f>
        <v/>
      </c>
      <c r="H132" s="27">
        <f>MAX(0,G132-IF(ISNUMBER(F132),MAX(0,F132),0))</f>
        <v/>
      </c>
      <c r="I132" s="27">
        <f>MID(IF(K132=1,"; Einzug fehlt oder ist kein Datum","")&amp;IF(L132=1,"; Auszug ist kein Datum","")&amp;IF(M132=1,"; Auszug liegt vor Einzug","")&amp;IF(N132=1,"; Bewohner-ID fehlt","")&amp;IF(O132=1,"; Bewohner-ID doppelt","")&amp;IF(P132=1,"; Abwesenheitstage ungültig (ganze Zahl ab 0)","")&amp;IF(Q132=1,"; Abwesenheit größer als Aufenthaltstage","")&amp;IF(R132=1,"; Ein- und Auszug am selben Tag (Zählregel laut Vertrag prüfen)","")&amp;IF(S132=1,"; Kein Aufenthaltstag im Abrechnungsmonat",""),3,400)</f>
        <v/>
      </c>
      <c r="J132" s="22">
        <f>IF(LEN(B132)+LEN(C132)+LEN(D132)+LEN(E132)+LEN(F132)&gt;0,1,0)</f>
        <v/>
      </c>
      <c r="K132" s="22">
        <f>IF(J132=1,IF(ISNUMBER(D132),0,1),0)</f>
        <v/>
      </c>
      <c r="L132" s="22">
        <f>IF(LEN(E132)&gt;0,IF(ISNUMBER(E132),0,1),0)</f>
        <v/>
      </c>
      <c r="M132" s="22">
        <f>IF(ISNUMBER(D132),IF(ISNUMBER(E132),IF(_xlfn.DAYS(DATE(YEAR(E132),MONTH(E132),DAY(E132)),DATE(YEAR(D132),MONTH(D132),DAY(D132)))&lt;0,1,0),0),0)</f>
        <v/>
      </c>
      <c r="N132" s="22">
        <f>IF(J132=1,IF(LEN(B132)&gt;0,0,1),0)</f>
        <v/>
      </c>
      <c r="O132" s="22">
        <f>IF(LEN(B132)&gt;0,IF(SUMPRODUCT(($B$5:$B$504=B132)*1)&gt;1,1,0),0)</f>
        <v/>
      </c>
      <c r="P132" s="22">
        <f>IF(LEN(F132)&gt;0,IF(ISNUMBER(F132),IF(F132&lt;0,1,IF(F132&lt;&gt;INT(F132),1,0)),1),0)</f>
        <v/>
      </c>
      <c r="Q132" s="22">
        <f>IF(ISNUMBER(F132),IF(ISNUMBER(Eingaben!$C$16),IF(F132&gt;G132,1,0),0),0)</f>
        <v/>
      </c>
      <c r="R132" s="22">
        <f>IF(ISNUMBER(D132),IF(ISNUMBER(E132),IF(_xlfn.DAYS(DATE(YEAR(E132),MONTH(E132),DAY(E132)),DATE(YEAR(D132),MONTH(D132),DAY(D132)))=0,1,0),0),0)</f>
        <v/>
      </c>
      <c r="S132" s="22">
        <f>IF(J132=1,IF(ISNUMBER(Eingaben!$C$16),IF(K132+L132+M132+R132=0,IF(G132=0,1,0),0),0),0)</f>
        <v/>
      </c>
    </row>
    <row r="133">
      <c r="A133" s="22" t="n">
        <v>129</v>
      </c>
      <c r="B133" s="24" t="n"/>
      <c r="C133" s="24" t="n"/>
      <c r="D133" s="25" t="n"/>
      <c r="E133" s="25" t="n"/>
      <c r="F133" s="26" t="n"/>
      <c r="G133" s="27">
        <f>IF(ISNUMBER(Eingaben!$C$16),IF(ISNUMBER(D133),IF(LEN(E133)=0,MAX(0,_xlfn.DAYS(Eingaben!$C$17,MAX(DATE(YEAR(D133),MONTH(D133),DAY(D133)),Eingaben!$C$16))+1),IF(ISNUMBER(E133),IF(_xlfn.DAYS(DATE(YEAR(E133),MONTH(E133),DAY(E133)),DATE(YEAR(D133),MONTH(D133),DAY(D133)))&lt;0,0,MAX(0,MIN(_xlfn.DAYS(Eingaben!$C$17,MAX(DATE(YEAR(D133),MONTH(D133),DAY(D133)),Eingaben!$C$16)),MAX(_xlfn.DAYS(DATE(YEAR(E133),MONTH(E133),DAY(E133)),MAX(DATE(YEAR(D133),MONTH(D133),DAY(D133)),Eingaben!$C$16))-1+Eingaben!$C$19,_xlfn.DAYS(DATE(YEAR(D133),MONTH(D133),DAY(D133)),MAX(DATE(YEAR(D133),MONTH(D133),DAY(D133)),Eingaben!$C$16))))+1)),0)),0),0)</f>
        <v/>
      </c>
      <c r="H133" s="27">
        <f>MAX(0,G133-IF(ISNUMBER(F133),MAX(0,F133),0))</f>
        <v/>
      </c>
      <c r="I133" s="27">
        <f>MID(IF(K133=1,"; Einzug fehlt oder ist kein Datum","")&amp;IF(L133=1,"; Auszug ist kein Datum","")&amp;IF(M133=1,"; Auszug liegt vor Einzug","")&amp;IF(N133=1,"; Bewohner-ID fehlt","")&amp;IF(O133=1,"; Bewohner-ID doppelt","")&amp;IF(P133=1,"; Abwesenheitstage ungültig (ganze Zahl ab 0)","")&amp;IF(Q133=1,"; Abwesenheit größer als Aufenthaltstage","")&amp;IF(R133=1,"; Ein- und Auszug am selben Tag (Zählregel laut Vertrag prüfen)","")&amp;IF(S133=1,"; Kein Aufenthaltstag im Abrechnungsmonat",""),3,400)</f>
        <v/>
      </c>
      <c r="J133" s="22">
        <f>IF(LEN(B133)+LEN(C133)+LEN(D133)+LEN(E133)+LEN(F133)&gt;0,1,0)</f>
        <v/>
      </c>
      <c r="K133" s="22">
        <f>IF(J133=1,IF(ISNUMBER(D133),0,1),0)</f>
        <v/>
      </c>
      <c r="L133" s="22">
        <f>IF(LEN(E133)&gt;0,IF(ISNUMBER(E133),0,1),0)</f>
        <v/>
      </c>
      <c r="M133" s="22">
        <f>IF(ISNUMBER(D133),IF(ISNUMBER(E133),IF(_xlfn.DAYS(DATE(YEAR(E133),MONTH(E133),DAY(E133)),DATE(YEAR(D133),MONTH(D133),DAY(D133)))&lt;0,1,0),0),0)</f>
        <v/>
      </c>
      <c r="N133" s="22">
        <f>IF(J133=1,IF(LEN(B133)&gt;0,0,1),0)</f>
        <v/>
      </c>
      <c r="O133" s="22">
        <f>IF(LEN(B133)&gt;0,IF(SUMPRODUCT(($B$5:$B$504=B133)*1)&gt;1,1,0),0)</f>
        <v/>
      </c>
      <c r="P133" s="22">
        <f>IF(LEN(F133)&gt;0,IF(ISNUMBER(F133),IF(F133&lt;0,1,IF(F133&lt;&gt;INT(F133),1,0)),1),0)</f>
        <v/>
      </c>
      <c r="Q133" s="22">
        <f>IF(ISNUMBER(F133),IF(ISNUMBER(Eingaben!$C$16),IF(F133&gt;G133,1,0),0),0)</f>
        <v/>
      </c>
      <c r="R133" s="22">
        <f>IF(ISNUMBER(D133),IF(ISNUMBER(E133),IF(_xlfn.DAYS(DATE(YEAR(E133),MONTH(E133),DAY(E133)),DATE(YEAR(D133),MONTH(D133),DAY(D133)))=0,1,0),0),0)</f>
        <v/>
      </c>
      <c r="S133" s="22">
        <f>IF(J133=1,IF(ISNUMBER(Eingaben!$C$16),IF(K133+L133+M133+R133=0,IF(G133=0,1,0),0),0),0)</f>
        <v/>
      </c>
    </row>
    <row r="134">
      <c r="A134" s="22" t="n">
        <v>130</v>
      </c>
      <c r="B134" s="24" t="n"/>
      <c r="C134" s="24" t="n"/>
      <c r="D134" s="25" t="n"/>
      <c r="E134" s="25" t="n"/>
      <c r="F134" s="26" t="n"/>
      <c r="G134" s="27">
        <f>IF(ISNUMBER(Eingaben!$C$16),IF(ISNUMBER(D134),IF(LEN(E134)=0,MAX(0,_xlfn.DAYS(Eingaben!$C$17,MAX(DATE(YEAR(D134),MONTH(D134),DAY(D134)),Eingaben!$C$16))+1),IF(ISNUMBER(E134),IF(_xlfn.DAYS(DATE(YEAR(E134),MONTH(E134),DAY(E134)),DATE(YEAR(D134),MONTH(D134),DAY(D134)))&lt;0,0,MAX(0,MIN(_xlfn.DAYS(Eingaben!$C$17,MAX(DATE(YEAR(D134),MONTH(D134),DAY(D134)),Eingaben!$C$16)),MAX(_xlfn.DAYS(DATE(YEAR(E134),MONTH(E134),DAY(E134)),MAX(DATE(YEAR(D134),MONTH(D134),DAY(D134)),Eingaben!$C$16))-1+Eingaben!$C$19,_xlfn.DAYS(DATE(YEAR(D134),MONTH(D134),DAY(D134)),MAX(DATE(YEAR(D134),MONTH(D134),DAY(D134)),Eingaben!$C$16))))+1)),0)),0),0)</f>
        <v/>
      </c>
      <c r="H134" s="27">
        <f>MAX(0,G134-IF(ISNUMBER(F134),MAX(0,F134),0))</f>
        <v/>
      </c>
      <c r="I134" s="27">
        <f>MID(IF(K134=1,"; Einzug fehlt oder ist kein Datum","")&amp;IF(L134=1,"; Auszug ist kein Datum","")&amp;IF(M134=1,"; Auszug liegt vor Einzug","")&amp;IF(N134=1,"; Bewohner-ID fehlt","")&amp;IF(O134=1,"; Bewohner-ID doppelt","")&amp;IF(P134=1,"; Abwesenheitstage ungültig (ganze Zahl ab 0)","")&amp;IF(Q134=1,"; Abwesenheit größer als Aufenthaltstage","")&amp;IF(R134=1,"; Ein- und Auszug am selben Tag (Zählregel laut Vertrag prüfen)","")&amp;IF(S134=1,"; Kein Aufenthaltstag im Abrechnungsmonat",""),3,400)</f>
        <v/>
      </c>
      <c r="J134" s="22">
        <f>IF(LEN(B134)+LEN(C134)+LEN(D134)+LEN(E134)+LEN(F134)&gt;0,1,0)</f>
        <v/>
      </c>
      <c r="K134" s="22">
        <f>IF(J134=1,IF(ISNUMBER(D134),0,1),0)</f>
        <v/>
      </c>
      <c r="L134" s="22">
        <f>IF(LEN(E134)&gt;0,IF(ISNUMBER(E134),0,1),0)</f>
        <v/>
      </c>
      <c r="M134" s="22">
        <f>IF(ISNUMBER(D134),IF(ISNUMBER(E134),IF(_xlfn.DAYS(DATE(YEAR(E134),MONTH(E134),DAY(E134)),DATE(YEAR(D134),MONTH(D134),DAY(D134)))&lt;0,1,0),0),0)</f>
        <v/>
      </c>
      <c r="N134" s="22">
        <f>IF(J134=1,IF(LEN(B134)&gt;0,0,1),0)</f>
        <v/>
      </c>
      <c r="O134" s="22">
        <f>IF(LEN(B134)&gt;0,IF(SUMPRODUCT(($B$5:$B$504=B134)*1)&gt;1,1,0),0)</f>
        <v/>
      </c>
      <c r="P134" s="22">
        <f>IF(LEN(F134)&gt;0,IF(ISNUMBER(F134),IF(F134&lt;0,1,IF(F134&lt;&gt;INT(F134),1,0)),1),0)</f>
        <v/>
      </c>
      <c r="Q134" s="22">
        <f>IF(ISNUMBER(F134),IF(ISNUMBER(Eingaben!$C$16),IF(F134&gt;G134,1,0),0),0)</f>
        <v/>
      </c>
      <c r="R134" s="22">
        <f>IF(ISNUMBER(D134),IF(ISNUMBER(E134),IF(_xlfn.DAYS(DATE(YEAR(E134),MONTH(E134),DAY(E134)),DATE(YEAR(D134),MONTH(D134),DAY(D134)))=0,1,0),0),0)</f>
        <v/>
      </c>
      <c r="S134" s="22">
        <f>IF(J134=1,IF(ISNUMBER(Eingaben!$C$16),IF(K134+L134+M134+R134=0,IF(G134=0,1,0),0),0),0)</f>
        <v/>
      </c>
    </row>
    <row r="135">
      <c r="A135" s="22" t="n">
        <v>131</v>
      </c>
      <c r="B135" s="24" t="n"/>
      <c r="C135" s="24" t="n"/>
      <c r="D135" s="25" t="n"/>
      <c r="E135" s="25" t="n"/>
      <c r="F135" s="26" t="n"/>
      <c r="G135" s="27">
        <f>IF(ISNUMBER(Eingaben!$C$16),IF(ISNUMBER(D135),IF(LEN(E135)=0,MAX(0,_xlfn.DAYS(Eingaben!$C$17,MAX(DATE(YEAR(D135),MONTH(D135),DAY(D135)),Eingaben!$C$16))+1),IF(ISNUMBER(E135),IF(_xlfn.DAYS(DATE(YEAR(E135),MONTH(E135),DAY(E135)),DATE(YEAR(D135),MONTH(D135),DAY(D135)))&lt;0,0,MAX(0,MIN(_xlfn.DAYS(Eingaben!$C$17,MAX(DATE(YEAR(D135),MONTH(D135),DAY(D135)),Eingaben!$C$16)),MAX(_xlfn.DAYS(DATE(YEAR(E135),MONTH(E135),DAY(E135)),MAX(DATE(YEAR(D135),MONTH(D135),DAY(D135)),Eingaben!$C$16))-1+Eingaben!$C$19,_xlfn.DAYS(DATE(YEAR(D135),MONTH(D135),DAY(D135)),MAX(DATE(YEAR(D135),MONTH(D135),DAY(D135)),Eingaben!$C$16))))+1)),0)),0),0)</f>
        <v/>
      </c>
      <c r="H135" s="27">
        <f>MAX(0,G135-IF(ISNUMBER(F135),MAX(0,F135),0))</f>
        <v/>
      </c>
      <c r="I135" s="27">
        <f>MID(IF(K135=1,"; Einzug fehlt oder ist kein Datum","")&amp;IF(L135=1,"; Auszug ist kein Datum","")&amp;IF(M135=1,"; Auszug liegt vor Einzug","")&amp;IF(N135=1,"; Bewohner-ID fehlt","")&amp;IF(O135=1,"; Bewohner-ID doppelt","")&amp;IF(P135=1,"; Abwesenheitstage ungültig (ganze Zahl ab 0)","")&amp;IF(Q135=1,"; Abwesenheit größer als Aufenthaltstage","")&amp;IF(R135=1,"; Ein- und Auszug am selben Tag (Zählregel laut Vertrag prüfen)","")&amp;IF(S135=1,"; Kein Aufenthaltstag im Abrechnungsmonat",""),3,400)</f>
        <v/>
      </c>
      <c r="J135" s="22">
        <f>IF(LEN(B135)+LEN(C135)+LEN(D135)+LEN(E135)+LEN(F135)&gt;0,1,0)</f>
        <v/>
      </c>
      <c r="K135" s="22">
        <f>IF(J135=1,IF(ISNUMBER(D135),0,1),0)</f>
        <v/>
      </c>
      <c r="L135" s="22">
        <f>IF(LEN(E135)&gt;0,IF(ISNUMBER(E135),0,1),0)</f>
        <v/>
      </c>
      <c r="M135" s="22">
        <f>IF(ISNUMBER(D135),IF(ISNUMBER(E135),IF(_xlfn.DAYS(DATE(YEAR(E135),MONTH(E135),DAY(E135)),DATE(YEAR(D135),MONTH(D135),DAY(D135)))&lt;0,1,0),0),0)</f>
        <v/>
      </c>
      <c r="N135" s="22">
        <f>IF(J135=1,IF(LEN(B135)&gt;0,0,1),0)</f>
        <v/>
      </c>
      <c r="O135" s="22">
        <f>IF(LEN(B135)&gt;0,IF(SUMPRODUCT(($B$5:$B$504=B135)*1)&gt;1,1,0),0)</f>
        <v/>
      </c>
      <c r="P135" s="22">
        <f>IF(LEN(F135)&gt;0,IF(ISNUMBER(F135),IF(F135&lt;0,1,IF(F135&lt;&gt;INT(F135),1,0)),1),0)</f>
        <v/>
      </c>
      <c r="Q135" s="22">
        <f>IF(ISNUMBER(F135),IF(ISNUMBER(Eingaben!$C$16),IF(F135&gt;G135,1,0),0),0)</f>
        <v/>
      </c>
      <c r="R135" s="22">
        <f>IF(ISNUMBER(D135),IF(ISNUMBER(E135),IF(_xlfn.DAYS(DATE(YEAR(E135),MONTH(E135),DAY(E135)),DATE(YEAR(D135),MONTH(D135),DAY(D135)))=0,1,0),0),0)</f>
        <v/>
      </c>
      <c r="S135" s="22">
        <f>IF(J135=1,IF(ISNUMBER(Eingaben!$C$16),IF(K135+L135+M135+R135=0,IF(G135=0,1,0),0),0),0)</f>
        <v/>
      </c>
    </row>
    <row r="136">
      <c r="A136" s="22" t="n">
        <v>132</v>
      </c>
      <c r="B136" s="24" t="n"/>
      <c r="C136" s="24" t="n"/>
      <c r="D136" s="25" t="n"/>
      <c r="E136" s="25" t="n"/>
      <c r="F136" s="26" t="n"/>
      <c r="G136" s="27">
        <f>IF(ISNUMBER(Eingaben!$C$16),IF(ISNUMBER(D136),IF(LEN(E136)=0,MAX(0,_xlfn.DAYS(Eingaben!$C$17,MAX(DATE(YEAR(D136),MONTH(D136),DAY(D136)),Eingaben!$C$16))+1),IF(ISNUMBER(E136),IF(_xlfn.DAYS(DATE(YEAR(E136),MONTH(E136),DAY(E136)),DATE(YEAR(D136),MONTH(D136),DAY(D136)))&lt;0,0,MAX(0,MIN(_xlfn.DAYS(Eingaben!$C$17,MAX(DATE(YEAR(D136),MONTH(D136),DAY(D136)),Eingaben!$C$16)),MAX(_xlfn.DAYS(DATE(YEAR(E136),MONTH(E136),DAY(E136)),MAX(DATE(YEAR(D136),MONTH(D136),DAY(D136)),Eingaben!$C$16))-1+Eingaben!$C$19,_xlfn.DAYS(DATE(YEAR(D136),MONTH(D136),DAY(D136)),MAX(DATE(YEAR(D136),MONTH(D136),DAY(D136)),Eingaben!$C$16))))+1)),0)),0),0)</f>
        <v/>
      </c>
      <c r="H136" s="27">
        <f>MAX(0,G136-IF(ISNUMBER(F136),MAX(0,F136),0))</f>
        <v/>
      </c>
      <c r="I136" s="27">
        <f>MID(IF(K136=1,"; Einzug fehlt oder ist kein Datum","")&amp;IF(L136=1,"; Auszug ist kein Datum","")&amp;IF(M136=1,"; Auszug liegt vor Einzug","")&amp;IF(N136=1,"; Bewohner-ID fehlt","")&amp;IF(O136=1,"; Bewohner-ID doppelt","")&amp;IF(P136=1,"; Abwesenheitstage ungültig (ganze Zahl ab 0)","")&amp;IF(Q136=1,"; Abwesenheit größer als Aufenthaltstage","")&amp;IF(R136=1,"; Ein- und Auszug am selben Tag (Zählregel laut Vertrag prüfen)","")&amp;IF(S136=1,"; Kein Aufenthaltstag im Abrechnungsmonat",""),3,400)</f>
        <v/>
      </c>
      <c r="J136" s="22">
        <f>IF(LEN(B136)+LEN(C136)+LEN(D136)+LEN(E136)+LEN(F136)&gt;0,1,0)</f>
        <v/>
      </c>
      <c r="K136" s="22">
        <f>IF(J136=1,IF(ISNUMBER(D136),0,1),0)</f>
        <v/>
      </c>
      <c r="L136" s="22">
        <f>IF(LEN(E136)&gt;0,IF(ISNUMBER(E136),0,1),0)</f>
        <v/>
      </c>
      <c r="M136" s="22">
        <f>IF(ISNUMBER(D136),IF(ISNUMBER(E136),IF(_xlfn.DAYS(DATE(YEAR(E136),MONTH(E136),DAY(E136)),DATE(YEAR(D136),MONTH(D136),DAY(D136)))&lt;0,1,0),0),0)</f>
        <v/>
      </c>
      <c r="N136" s="22">
        <f>IF(J136=1,IF(LEN(B136)&gt;0,0,1),0)</f>
        <v/>
      </c>
      <c r="O136" s="22">
        <f>IF(LEN(B136)&gt;0,IF(SUMPRODUCT(($B$5:$B$504=B136)*1)&gt;1,1,0),0)</f>
        <v/>
      </c>
      <c r="P136" s="22">
        <f>IF(LEN(F136)&gt;0,IF(ISNUMBER(F136),IF(F136&lt;0,1,IF(F136&lt;&gt;INT(F136),1,0)),1),0)</f>
        <v/>
      </c>
      <c r="Q136" s="22">
        <f>IF(ISNUMBER(F136),IF(ISNUMBER(Eingaben!$C$16),IF(F136&gt;G136,1,0),0),0)</f>
        <v/>
      </c>
      <c r="R136" s="22">
        <f>IF(ISNUMBER(D136),IF(ISNUMBER(E136),IF(_xlfn.DAYS(DATE(YEAR(E136),MONTH(E136),DAY(E136)),DATE(YEAR(D136),MONTH(D136),DAY(D136)))=0,1,0),0),0)</f>
        <v/>
      </c>
      <c r="S136" s="22">
        <f>IF(J136=1,IF(ISNUMBER(Eingaben!$C$16),IF(K136+L136+M136+R136=0,IF(G136=0,1,0),0),0),0)</f>
        <v/>
      </c>
    </row>
    <row r="137">
      <c r="A137" s="22" t="n">
        <v>133</v>
      </c>
      <c r="B137" s="24" t="n"/>
      <c r="C137" s="24" t="n"/>
      <c r="D137" s="25" t="n"/>
      <c r="E137" s="25" t="n"/>
      <c r="F137" s="26" t="n"/>
      <c r="G137" s="27">
        <f>IF(ISNUMBER(Eingaben!$C$16),IF(ISNUMBER(D137),IF(LEN(E137)=0,MAX(0,_xlfn.DAYS(Eingaben!$C$17,MAX(DATE(YEAR(D137),MONTH(D137),DAY(D137)),Eingaben!$C$16))+1),IF(ISNUMBER(E137),IF(_xlfn.DAYS(DATE(YEAR(E137),MONTH(E137),DAY(E137)),DATE(YEAR(D137),MONTH(D137),DAY(D137)))&lt;0,0,MAX(0,MIN(_xlfn.DAYS(Eingaben!$C$17,MAX(DATE(YEAR(D137),MONTH(D137),DAY(D137)),Eingaben!$C$16)),MAX(_xlfn.DAYS(DATE(YEAR(E137),MONTH(E137),DAY(E137)),MAX(DATE(YEAR(D137),MONTH(D137),DAY(D137)),Eingaben!$C$16))-1+Eingaben!$C$19,_xlfn.DAYS(DATE(YEAR(D137),MONTH(D137),DAY(D137)),MAX(DATE(YEAR(D137),MONTH(D137),DAY(D137)),Eingaben!$C$16))))+1)),0)),0),0)</f>
        <v/>
      </c>
      <c r="H137" s="27">
        <f>MAX(0,G137-IF(ISNUMBER(F137),MAX(0,F137),0))</f>
        <v/>
      </c>
      <c r="I137" s="27">
        <f>MID(IF(K137=1,"; Einzug fehlt oder ist kein Datum","")&amp;IF(L137=1,"; Auszug ist kein Datum","")&amp;IF(M137=1,"; Auszug liegt vor Einzug","")&amp;IF(N137=1,"; Bewohner-ID fehlt","")&amp;IF(O137=1,"; Bewohner-ID doppelt","")&amp;IF(P137=1,"; Abwesenheitstage ungültig (ganze Zahl ab 0)","")&amp;IF(Q137=1,"; Abwesenheit größer als Aufenthaltstage","")&amp;IF(R137=1,"; Ein- und Auszug am selben Tag (Zählregel laut Vertrag prüfen)","")&amp;IF(S137=1,"; Kein Aufenthaltstag im Abrechnungsmonat",""),3,400)</f>
        <v/>
      </c>
      <c r="J137" s="22">
        <f>IF(LEN(B137)+LEN(C137)+LEN(D137)+LEN(E137)+LEN(F137)&gt;0,1,0)</f>
        <v/>
      </c>
      <c r="K137" s="22">
        <f>IF(J137=1,IF(ISNUMBER(D137),0,1),0)</f>
        <v/>
      </c>
      <c r="L137" s="22">
        <f>IF(LEN(E137)&gt;0,IF(ISNUMBER(E137),0,1),0)</f>
        <v/>
      </c>
      <c r="M137" s="22">
        <f>IF(ISNUMBER(D137),IF(ISNUMBER(E137),IF(_xlfn.DAYS(DATE(YEAR(E137),MONTH(E137),DAY(E137)),DATE(YEAR(D137),MONTH(D137),DAY(D137)))&lt;0,1,0),0),0)</f>
        <v/>
      </c>
      <c r="N137" s="22">
        <f>IF(J137=1,IF(LEN(B137)&gt;0,0,1),0)</f>
        <v/>
      </c>
      <c r="O137" s="22">
        <f>IF(LEN(B137)&gt;0,IF(SUMPRODUCT(($B$5:$B$504=B137)*1)&gt;1,1,0),0)</f>
        <v/>
      </c>
      <c r="P137" s="22">
        <f>IF(LEN(F137)&gt;0,IF(ISNUMBER(F137),IF(F137&lt;0,1,IF(F137&lt;&gt;INT(F137),1,0)),1),0)</f>
        <v/>
      </c>
      <c r="Q137" s="22">
        <f>IF(ISNUMBER(F137),IF(ISNUMBER(Eingaben!$C$16),IF(F137&gt;G137,1,0),0),0)</f>
        <v/>
      </c>
      <c r="R137" s="22">
        <f>IF(ISNUMBER(D137),IF(ISNUMBER(E137),IF(_xlfn.DAYS(DATE(YEAR(E137),MONTH(E137),DAY(E137)),DATE(YEAR(D137),MONTH(D137),DAY(D137)))=0,1,0),0),0)</f>
        <v/>
      </c>
      <c r="S137" s="22">
        <f>IF(J137=1,IF(ISNUMBER(Eingaben!$C$16),IF(K137+L137+M137+R137=0,IF(G137=0,1,0),0),0),0)</f>
        <v/>
      </c>
    </row>
    <row r="138">
      <c r="A138" s="22" t="n">
        <v>134</v>
      </c>
      <c r="B138" s="24" t="n"/>
      <c r="C138" s="24" t="n"/>
      <c r="D138" s="25" t="n"/>
      <c r="E138" s="25" t="n"/>
      <c r="F138" s="26" t="n"/>
      <c r="G138" s="27">
        <f>IF(ISNUMBER(Eingaben!$C$16),IF(ISNUMBER(D138),IF(LEN(E138)=0,MAX(0,_xlfn.DAYS(Eingaben!$C$17,MAX(DATE(YEAR(D138),MONTH(D138),DAY(D138)),Eingaben!$C$16))+1),IF(ISNUMBER(E138),IF(_xlfn.DAYS(DATE(YEAR(E138),MONTH(E138),DAY(E138)),DATE(YEAR(D138),MONTH(D138),DAY(D138)))&lt;0,0,MAX(0,MIN(_xlfn.DAYS(Eingaben!$C$17,MAX(DATE(YEAR(D138),MONTH(D138),DAY(D138)),Eingaben!$C$16)),MAX(_xlfn.DAYS(DATE(YEAR(E138),MONTH(E138),DAY(E138)),MAX(DATE(YEAR(D138),MONTH(D138),DAY(D138)),Eingaben!$C$16))-1+Eingaben!$C$19,_xlfn.DAYS(DATE(YEAR(D138),MONTH(D138),DAY(D138)),MAX(DATE(YEAR(D138),MONTH(D138),DAY(D138)),Eingaben!$C$16))))+1)),0)),0),0)</f>
        <v/>
      </c>
      <c r="H138" s="27">
        <f>MAX(0,G138-IF(ISNUMBER(F138),MAX(0,F138),0))</f>
        <v/>
      </c>
      <c r="I138" s="27">
        <f>MID(IF(K138=1,"; Einzug fehlt oder ist kein Datum","")&amp;IF(L138=1,"; Auszug ist kein Datum","")&amp;IF(M138=1,"; Auszug liegt vor Einzug","")&amp;IF(N138=1,"; Bewohner-ID fehlt","")&amp;IF(O138=1,"; Bewohner-ID doppelt","")&amp;IF(P138=1,"; Abwesenheitstage ungültig (ganze Zahl ab 0)","")&amp;IF(Q138=1,"; Abwesenheit größer als Aufenthaltstage","")&amp;IF(R138=1,"; Ein- und Auszug am selben Tag (Zählregel laut Vertrag prüfen)","")&amp;IF(S138=1,"; Kein Aufenthaltstag im Abrechnungsmonat",""),3,400)</f>
        <v/>
      </c>
      <c r="J138" s="22">
        <f>IF(LEN(B138)+LEN(C138)+LEN(D138)+LEN(E138)+LEN(F138)&gt;0,1,0)</f>
        <v/>
      </c>
      <c r="K138" s="22">
        <f>IF(J138=1,IF(ISNUMBER(D138),0,1),0)</f>
        <v/>
      </c>
      <c r="L138" s="22">
        <f>IF(LEN(E138)&gt;0,IF(ISNUMBER(E138),0,1),0)</f>
        <v/>
      </c>
      <c r="M138" s="22">
        <f>IF(ISNUMBER(D138),IF(ISNUMBER(E138),IF(_xlfn.DAYS(DATE(YEAR(E138),MONTH(E138),DAY(E138)),DATE(YEAR(D138),MONTH(D138),DAY(D138)))&lt;0,1,0),0),0)</f>
        <v/>
      </c>
      <c r="N138" s="22">
        <f>IF(J138=1,IF(LEN(B138)&gt;0,0,1),0)</f>
        <v/>
      </c>
      <c r="O138" s="22">
        <f>IF(LEN(B138)&gt;0,IF(SUMPRODUCT(($B$5:$B$504=B138)*1)&gt;1,1,0),0)</f>
        <v/>
      </c>
      <c r="P138" s="22">
        <f>IF(LEN(F138)&gt;0,IF(ISNUMBER(F138),IF(F138&lt;0,1,IF(F138&lt;&gt;INT(F138),1,0)),1),0)</f>
        <v/>
      </c>
      <c r="Q138" s="22">
        <f>IF(ISNUMBER(F138),IF(ISNUMBER(Eingaben!$C$16),IF(F138&gt;G138,1,0),0),0)</f>
        <v/>
      </c>
      <c r="R138" s="22">
        <f>IF(ISNUMBER(D138),IF(ISNUMBER(E138),IF(_xlfn.DAYS(DATE(YEAR(E138),MONTH(E138),DAY(E138)),DATE(YEAR(D138),MONTH(D138),DAY(D138)))=0,1,0),0),0)</f>
        <v/>
      </c>
      <c r="S138" s="22">
        <f>IF(J138=1,IF(ISNUMBER(Eingaben!$C$16),IF(K138+L138+M138+R138=0,IF(G138=0,1,0),0),0),0)</f>
        <v/>
      </c>
    </row>
    <row r="139">
      <c r="A139" s="22" t="n">
        <v>135</v>
      </c>
      <c r="B139" s="24" t="n"/>
      <c r="C139" s="24" t="n"/>
      <c r="D139" s="25" t="n"/>
      <c r="E139" s="25" t="n"/>
      <c r="F139" s="26" t="n"/>
      <c r="G139" s="27">
        <f>IF(ISNUMBER(Eingaben!$C$16),IF(ISNUMBER(D139),IF(LEN(E139)=0,MAX(0,_xlfn.DAYS(Eingaben!$C$17,MAX(DATE(YEAR(D139),MONTH(D139),DAY(D139)),Eingaben!$C$16))+1),IF(ISNUMBER(E139),IF(_xlfn.DAYS(DATE(YEAR(E139),MONTH(E139),DAY(E139)),DATE(YEAR(D139),MONTH(D139),DAY(D139)))&lt;0,0,MAX(0,MIN(_xlfn.DAYS(Eingaben!$C$17,MAX(DATE(YEAR(D139),MONTH(D139),DAY(D139)),Eingaben!$C$16)),MAX(_xlfn.DAYS(DATE(YEAR(E139),MONTH(E139),DAY(E139)),MAX(DATE(YEAR(D139),MONTH(D139),DAY(D139)),Eingaben!$C$16))-1+Eingaben!$C$19,_xlfn.DAYS(DATE(YEAR(D139),MONTH(D139),DAY(D139)),MAX(DATE(YEAR(D139),MONTH(D139),DAY(D139)),Eingaben!$C$16))))+1)),0)),0),0)</f>
        <v/>
      </c>
      <c r="H139" s="27">
        <f>MAX(0,G139-IF(ISNUMBER(F139),MAX(0,F139),0))</f>
        <v/>
      </c>
      <c r="I139" s="27">
        <f>MID(IF(K139=1,"; Einzug fehlt oder ist kein Datum","")&amp;IF(L139=1,"; Auszug ist kein Datum","")&amp;IF(M139=1,"; Auszug liegt vor Einzug","")&amp;IF(N139=1,"; Bewohner-ID fehlt","")&amp;IF(O139=1,"; Bewohner-ID doppelt","")&amp;IF(P139=1,"; Abwesenheitstage ungültig (ganze Zahl ab 0)","")&amp;IF(Q139=1,"; Abwesenheit größer als Aufenthaltstage","")&amp;IF(R139=1,"; Ein- und Auszug am selben Tag (Zählregel laut Vertrag prüfen)","")&amp;IF(S139=1,"; Kein Aufenthaltstag im Abrechnungsmonat",""),3,400)</f>
        <v/>
      </c>
      <c r="J139" s="22">
        <f>IF(LEN(B139)+LEN(C139)+LEN(D139)+LEN(E139)+LEN(F139)&gt;0,1,0)</f>
        <v/>
      </c>
      <c r="K139" s="22">
        <f>IF(J139=1,IF(ISNUMBER(D139),0,1),0)</f>
        <v/>
      </c>
      <c r="L139" s="22">
        <f>IF(LEN(E139)&gt;0,IF(ISNUMBER(E139),0,1),0)</f>
        <v/>
      </c>
      <c r="M139" s="22">
        <f>IF(ISNUMBER(D139),IF(ISNUMBER(E139),IF(_xlfn.DAYS(DATE(YEAR(E139),MONTH(E139),DAY(E139)),DATE(YEAR(D139),MONTH(D139),DAY(D139)))&lt;0,1,0),0),0)</f>
        <v/>
      </c>
      <c r="N139" s="22">
        <f>IF(J139=1,IF(LEN(B139)&gt;0,0,1),0)</f>
        <v/>
      </c>
      <c r="O139" s="22">
        <f>IF(LEN(B139)&gt;0,IF(SUMPRODUCT(($B$5:$B$504=B139)*1)&gt;1,1,0),0)</f>
        <v/>
      </c>
      <c r="P139" s="22">
        <f>IF(LEN(F139)&gt;0,IF(ISNUMBER(F139),IF(F139&lt;0,1,IF(F139&lt;&gt;INT(F139),1,0)),1),0)</f>
        <v/>
      </c>
      <c r="Q139" s="22">
        <f>IF(ISNUMBER(F139),IF(ISNUMBER(Eingaben!$C$16),IF(F139&gt;G139,1,0),0),0)</f>
        <v/>
      </c>
      <c r="R139" s="22">
        <f>IF(ISNUMBER(D139),IF(ISNUMBER(E139),IF(_xlfn.DAYS(DATE(YEAR(E139),MONTH(E139),DAY(E139)),DATE(YEAR(D139),MONTH(D139),DAY(D139)))=0,1,0),0),0)</f>
        <v/>
      </c>
      <c r="S139" s="22">
        <f>IF(J139=1,IF(ISNUMBER(Eingaben!$C$16),IF(K139+L139+M139+R139=0,IF(G139=0,1,0),0),0),0)</f>
        <v/>
      </c>
    </row>
    <row r="140">
      <c r="A140" s="22" t="n">
        <v>136</v>
      </c>
      <c r="B140" s="24" t="n"/>
      <c r="C140" s="24" t="n"/>
      <c r="D140" s="25" t="n"/>
      <c r="E140" s="25" t="n"/>
      <c r="F140" s="26" t="n"/>
      <c r="G140" s="27">
        <f>IF(ISNUMBER(Eingaben!$C$16),IF(ISNUMBER(D140),IF(LEN(E140)=0,MAX(0,_xlfn.DAYS(Eingaben!$C$17,MAX(DATE(YEAR(D140),MONTH(D140),DAY(D140)),Eingaben!$C$16))+1),IF(ISNUMBER(E140),IF(_xlfn.DAYS(DATE(YEAR(E140),MONTH(E140),DAY(E140)),DATE(YEAR(D140),MONTH(D140),DAY(D140)))&lt;0,0,MAX(0,MIN(_xlfn.DAYS(Eingaben!$C$17,MAX(DATE(YEAR(D140),MONTH(D140),DAY(D140)),Eingaben!$C$16)),MAX(_xlfn.DAYS(DATE(YEAR(E140),MONTH(E140),DAY(E140)),MAX(DATE(YEAR(D140),MONTH(D140),DAY(D140)),Eingaben!$C$16))-1+Eingaben!$C$19,_xlfn.DAYS(DATE(YEAR(D140),MONTH(D140),DAY(D140)),MAX(DATE(YEAR(D140),MONTH(D140),DAY(D140)),Eingaben!$C$16))))+1)),0)),0),0)</f>
        <v/>
      </c>
      <c r="H140" s="27">
        <f>MAX(0,G140-IF(ISNUMBER(F140),MAX(0,F140),0))</f>
        <v/>
      </c>
      <c r="I140" s="27">
        <f>MID(IF(K140=1,"; Einzug fehlt oder ist kein Datum","")&amp;IF(L140=1,"; Auszug ist kein Datum","")&amp;IF(M140=1,"; Auszug liegt vor Einzug","")&amp;IF(N140=1,"; Bewohner-ID fehlt","")&amp;IF(O140=1,"; Bewohner-ID doppelt","")&amp;IF(P140=1,"; Abwesenheitstage ungültig (ganze Zahl ab 0)","")&amp;IF(Q140=1,"; Abwesenheit größer als Aufenthaltstage","")&amp;IF(R140=1,"; Ein- und Auszug am selben Tag (Zählregel laut Vertrag prüfen)","")&amp;IF(S140=1,"; Kein Aufenthaltstag im Abrechnungsmonat",""),3,400)</f>
        <v/>
      </c>
      <c r="J140" s="22">
        <f>IF(LEN(B140)+LEN(C140)+LEN(D140)+LEN(E140)+LEN(F140)&gt;0,1,0)</f>
        <v/>
      </c>
      <c r="K140" s="22">
        <f>IF(J140=1,IF(ISNUMBER(D140),0,1),0)</f>
        <v/>
      </c>
      <c r="L140" s="22">
        <f>IF(LEN(E140)&gt;0,IF(ISNUMBER(E140),0,1),0)</f>
        <v/>
      </c>
      <c r="M140" s="22">
        <f>IF(ISNUMBER(D140),IF(ISNUMBER(E140),IF(_xlfn.DAYS(DATE(YEAR(E140),MONTH(E140),DAY(E140)),DATE(YEAR(D140),MONTH(D140),DAY(D140)))&lt;0,1,0),0),0)</f>
        <v/>
      </c>
      <c r="N140" s="22">
        <f>IF(J140=1,IF(LEN(B140)&gt;0,0,1),0)</f>
        <v/>
      </c>
      <c r="O140" s="22">
        <f>IF(LEN(B140)&gt;0,IF(SUMPRODUCT(($B$5:$B$504=B140)*1)&gt;1,1,0),0)</f>
        <v/>
      </c>
      <c r="P140" s="22">
        <f>IF(LEN(F140)&gt;0,IF(ISNUMBER(F140),IF(F140&lt;0,1,IF(F140&lt;&gt;INT(F140),1,0)),1),0)</f>
        <v/>
      </c>
      <c r="Q140" s="22">
        <f>IF(ISNUMBER(F140),IF(ISNUMBER(Eingaben!$C$16),IF(F140&gt;G140,1,0),0),0)</f>
        <v/>
      </c>
      <c r="R140" s="22">
        <f>IF(ISNUMBER(D140),IF(ISNUMBER(E140),IF(_xlfn.DAYS(DATE(YEAR(E140),MONTH(E140),DAY(E140)),DATE(YEAR(D140),MONTH(D140),DAY(D140)))=0,1,0),0),0)</f>
        <v/>
      </c>
      <c r="S140" s="22">
        <f>IF(J140=1,IF(ISNUMBER(Eingaben!$C$16),IF(K140+L140+M140+R140=0,IF(G140=0,1,0),0),0),0)</f>
        <v/>
      </c>
    </row>
    <row r="141">
      <c r="A141" s="22" t="n">
        <v>137</v>
      </c>
      <c r="B141" s="24" t="n"/>
      <c r="C141" s="24" t="n"/>
      <c r="D141" s="25" t="n"/>
      <c r="E141" s="25" t="n"/>
      <c r="F141" s="26" t="n"/>
      <c r="G141" s="27">
        <f>IF(ISNUMBER(Eingaben!$C$16),IF(ISNUMBER(D141),IF(LEN(E141)=0,MAX(0,_xlfn.DAYS(Eingaben!$C$17,MAX(DATE(YEAR(D141),MONTH(D141),DAY(D141)),Eingaben!$C$16))+1),IF(ISNUMBER(E141),IF(_xlfn.DAYS(DATE(YEAR(E141),MONTH(E141),DAY(E141)),DATE(YEAR(D141),MONTH(D141),DAY(D141)))&lt;0,0,MAX(0,MIN(_xlfn.DAYS(Eingaben!$C$17,MAX(DATE(YEAR(D141),MONTH(D141),DAY(D141)),Eingaben!$C$16)),MAX(_xlfn.DAYS(DATE(YEAR(E141),MONTH(E141),DAY(E141)),MAX(DATE(YEAR(D141),MONTH(D141),DAY(D141)),Eingaben!$C$16))-1+Eingaben!$C$19,_xlfn.DAYS(DATE(YEAR(D141),MONTH(D141),DAY(D141)),MAX(DATE(YEAR(D141),MONTH(D141),DAY(D141)),Eingaben!$C$16))))+1)),0)),0),0)</f>
        <v/>
      </c>
      <c r="H141" s="27">
        <f>MAX(0,G141-IF(ISNUMBER(F141),MAX(0,F141),0))</f>
        <v/>
      </c>
      <c r="I141" s="27">
        <f>MID(IF(K141=1,"; Einzug fehlt oder ist kein Datum","")&amp;IF(L141=1,"; Auszug ist kein Datum","")&amp;IF(M141=1,"; Auszug liegt vor Einzug","")&amp;IF(N141=1,"; Bewohner-ID fehlt","")&amp;IF(O141=1,"; Bewohner-ID doppelt","")&amp;IF(P141=1,"; Abwesenheitstage ungültig (ganze Zahl ab 0)","")&amp;IF(Q141=1,"; Abwesenheit größer als Aufenthaltstage","")&amp;IF(R141=1,"; Ein- und Auszug am selben Tag (Zählregel laut Vertrag prüfen)","")&amp;IF(S141=1,"; Kein Aufenthaltstag im Abrechnungsmonat",""),3,400)</f>
        <v/>
      </c>
      <c r="J141" s="22">
        <f>IF(LEN(B141)+LEN(C141)+LEN(D141)+LEN(E141)+LEN(F141)&gt;0,1,0)</f>
        <v/>
      </c>
      <c r="K141" s="22">
        <f>IF(J141=1,IF(ISNUMBER(D141),0,1),0)</f>
        <v/>
      </c>
      <c r="L141" s="22">
        <f>IF(LEN(E141)&gt;0,IF(ISNUMBER(E141),0,1),0)</f>
        <v/>
      </c>
      <c r="M141" s="22">
        <f>IF(ISNUMBER(D141),IF(ISNUMBER(E141),IF(_xlfn.DAYS(DATE(YEAR(E141),MONTH(E141),DAY(E141)),DATE(YEAR(D141),MONTH(D141),DAY(D141)))&lt;0,1,0),0),0)</f>
        <v/>
      </c>
      <c r="N141" s="22">
        <f>IF(J141=1,IF(LEN(B141)&gt;0,0,1),0)</f>
        <v/>
      </c>
      <c r="O141" s="22">
        <f>IF(LEN(B141)&gt;0,IF(SUMPRODUCT(($B$5:$B$504=B141)*1)&gt;1,1,0),0)</f>
        <v/>
      </c>
      <c r="P141" s="22">
        <f>IF(LEN(F141)&gt;0,IF(ISNUMBER(F141),IF(F141&lt;0,1,IF(F141&lt;&gt;INT(F141),1,0)),1),0)</f>
        <v/>
      </c>
      <c r="Q141" s="22">
        <f>IF(ISNUMBER(F141),IF(ISNUMBER(Eingaben!$C$16),IF(F141&gt;G141,1,0),0),0)</f>
        <v/>
      </c>
      <c r="R141" s="22">
        <f>IF(ISNUMBER(D141),IF(ISNUMBER(E141),IF(_xlfn.DAYS(DATE(YEAR(E141),MONTH(E141),DAY(E141)),DATE(YEAR(D141),MONTH(D141),DAY(D141)))=0,1,0),0),0)</f>
        <v/>
      </c>
      <c r="S141" s="22">
        <f>IF(J141=1,IF(ISNUMBER(Eingaben!$C$16),IF(K141+L141+M141+R141=0,IF(G141=0,1,0),0),0),0)</f>
        <v/>
      </c>
    </row>
    <row r="142">
      <c r="A142" s="22" t="n">
        <v>138</v>
      </c>
      <c r="B142" s="24" t="n"/>
      <c r="C142" s="24" t="n"/>
      <c r="D142" s="25" t="n"/>
      <c r="E142" s="25" t="n"/>
      <c r="F142" s="26" t="n"/>
      <c r="G142" s="27">
        <f>IF(ISNUMBER(Eingaben!$C$16),IF(ISNUMBER(D142),IF(LEN(E142)=0,MAX(0,_xlfn.DAYS(Eingaben!$C$17,MAX(DATE(YEAR(D142),MONTH(D142),DAY(D142)),Eingaben!$C$16))+1),IF(ISNUMBER(E142),IF(_xlfn.DAYS(DATE(YEAR(E142),MONTH(E142),DAY(E142)),DATE(YEAR(D142),MONTH(D142),DAY(D142)))&lt;0,0,MAX(0,MIN(_xlfn.DAYS(Eingaben!$C$17,MAX(DATE(YEAR(D142),MONTH(D142),DAY(D142)),Eingaben!$C$16)),MAX(_xlfn.DAYS(DATE(YEAR(E142),MONTH(E142),DAY(E142)),MAX(DATE(YEAR(D142),MONTH(D142),DAY(D142)),Eingaben!$C$16))-1+Eingaben!$C$19,_xlfn.DAYS(DATE(YEAR(D142),MONTH(D142),DAY(D142)),MAX(DATE(YEAR(D142),MONTH(D142),DAY(D142)),Eingaben!$C$16))))+1)),0)),0),0)</f>
        <v/>
      </c>
      <c r="H142" s="27">
        <f>MAX(0,G142-IF(ISNUMBER(F142),MAX(0,F142),0))</f>
        <v/>
      </c>
      <c r="I142" s="27">
        <f>MID(IF(K142=1,"; Einzug fehlt oder ist kein Datum","")&amp;IF(L142=1,"; Auszug ist kein Datum","")&amp;IF(M142=1,"; Auszug liegt vor Einzug","")&amp;IF(N142=1,"; Bewohner-ID fehlt","")&amp;IF(O142=1,"; Bewohner-ID doppelt","")&amp;IF(P142=1,"; Abwesenheitstage ungültig (ganze Zahl ab 0)","")&amp;IF(Q142=1,"; Abwesenheit größer als Aufenthaltstage","")&amp;IF(R142=1,"; Ein- und Auszug am selben Tag (Zählregel laut Vertrag prüfen)","")&amp;IF(S142=1,"; Kein Aufenthaltstag im Abrechnungsmonat",""),3,400)</f>
        <v/>
      </c>
      <c r="J142" s="22">
        <f>IF(LEN(B142)+LEN(C142)+LEN(D142)+LEN(E142)+LEN(F142)&gt;0,1,0)</f>
        <v/>
      </c>
      <c r="K142" s="22">
        <f>IF(J142=1,IF(ISNUMBER(D142),0,1),0)</f>
        <v/>
      </c>
      <c r="L142" s="22">
        <f>IF(LEN(E142)&gt;0,IF(ISNUMBER(E142),0,1),0)</f>
        <v/>
      </c>
      <c r="M142" s="22">
        <f>IF(ISNUMBER(D142),IF(ISNUMBER(E142),IF(_xlfn.DAYS(DATE(YEAR(E142),MONTH(E142),DAY(E142)),DATE(YEAR(D142),MONTH(D142),DAY(D142)))&lt;0,1,0),0),0)</f>
        <v/>
      </c>
      <c r="N142" s="22">
        <f>IF(J142=1,IF(LEN(B142)&gt;0,0,1),0)</f>
        <v/>
      </c>
      <c r="O142" s="22">
        <f>IF(LEN(B142)&gt;0,IF(SUMPRODUCT(($B$5:$B$504=B142)*1)&gt;1,1,0),0)</f>
        <v/>
      </c>
      <c r="P142" s="22">
        <f>IF(LEN(F142)&gt;0,IF(ISNUMBER(F142),IF(F142&lt;0,1,IF(F142&lt;&gt;INT(F142),1,0)),1),0)</f>
        <v/>
      </c>
      <c r="Q142" s="22">
        <f>IF(ISNUMBER(F142),IF(ISNUMBER(Eingaben!$C$16),IF(F142&gt;G142,1,0),0),0)</f>
        <v/>
      </c>
      <c r="R142" s="22">
        <f>IF(ISNUMBER(D142),IF(ISNUMBER(E142),IF(_xlfn.DAYS(DATE(YEAR(E142),MONTH(E142),DAY(E142)),DATE(YEAR(D142),MONTH(D142),DAY(D142)))=0,1,0),0),0)</f>
        <v/>
      </c>
      <c r="S142" s="22">
        <f>IF(J142=1,IF(ISNUMBER(Eingaben!$C$16),IF(K142+L142+M142+R142=0,IF(G142=0,1,0),0),0),0)</f>
        <v/>
      </c>
    </row>
    <row r="143">
      <c r="A143" s="22" t="n">
        <v>139</v>
      </c>
      <c r="B143" s="24" t="n"/>
      <c r="C143" s="24" t="n"/>
      <c r="D143" s="25" t="n"/>
      <c r="E143" s="25" t="n"/>
      <c r="F143" s="26" t="n"/>
      <c r="G143" s="27">
        <f>IF(ISNUMBER(Eingaben!$C$16),IF(ISNUMBER(D143),IF(LEN(E143)=0,MAX(0,_xlfn.DAYS(Eingaben!$C$17,MAX(DATE(YEAR(D143),MONTH(D143),DAY(D143)),Eingaben!$C$16))+1),IF(ISNUMBER(E143),IF(_xlfn.DAYS(DATE(YEAR(E143),MONTH(E143),DAY(E143)),DATE(YEAR(D143),MONTH(D143),DAY(D143)))&lt;0,0,MAX(0,MIN(_xlfn.DAYS(Eingaben!$C$17,MAX(DATE(YEAR(D143),MONTH(D143),DAY(D143)),Eingaben!$C$16)),MAX(_xlfn.DAYS(DATE(YEAR(E143),MONTH(E143),DAY(E143)),MAX(DATE(YEAR(D143),MONTH(D143),DAY(D143)),Eingaben!$C$16))-1+Eingaben!$C$19,_xlfn.DAYS(DATE(YEAR(D143),MONTH(D143),DAY(D143)),MAX(DATE(YEAR(D143),MONTH(D143),DAY(D143)),Eingaben!$C$16))))+1)),0)),0),0)</f>
        <v/>
      </c>
      <c r="H143" s="27">
        <f>MAX(0,G143-IF(ISNUMBER(F143),MAX(0,F143),0))</f>
        <v/>
      </c>
      <c r="I143" s="27">
        <f>MID(IF(K143=1,"; Einzug fehlt oder ist kein Datum","")&amp;IF(L143=1,"; Auszug ist kein Datum","")&amp;IF(M143=1,"; Auszug liegt vor Einzug","")&amp;IF(N143=1,"; Bewohner-ID fehlt","")&amp;IF(O143=1,"; Bewohner-ID doppelt","")&amp;IF(P143=1,"; Abwesenheitstage ungültig (ganze Zahl ab 0)","")&amp;IF(Q143=1,"; Abwesenheit größer als Aufenthaltstage","")&amp;IF(R143=1,"; Ein- und Auszug am selben Tag (Zählregel laut Vertrag prüfen)","")&amp;IF(S143=1,"; Kein Aufenthaltstag im Abrechnungsmonat",""),3,400)</f>
        <v/>
      </c>
      <c r="J143" s="22">
        <f>IF(LEN(B143)+LEN(C143)+LEN(D143)+LEN(E143)+LEN(F143)&gt;0,1,0)</f>
        <v/>
      </c>
      <c r="K143" s="22">
        <f>IF(J143=1,IF(ISNUMBER(D143),0,1),0)</f>
        <v/>
      </c>
      <c r="L143" s="22">
        <f>IF(LEN(E143)&gt;0,IF(ISNUMBER(E143),0,1),0)</f>
        <v/>
      </c>
      <c r="M143" s="22">
        <f>IF(ISNUMBER(D143),IF(ISNUMBER(E143),IF(_xlfn.DAYS(DATE(YEAR(E143),MONTH(E143),DAY(E143)),DATE(YEAR(D143),MONTH(D143),DAY(D143)))&lt;0,1,0),0),0)</f>
        <v/>
      </c>
      <c r="N143" s="22">
        <f>IF(J143=1,IF(LEN(B143)&gt;0,0,1),0)</f>
        <v/>
      </c>
      <c r="O143" s="22">
        <f>IF(LEN(B143)&gt;0,IF(SUMPRODUCT(($B$5:$B$504=B143)*1)&gt;1,1,0),0)</f>
        <v/>
      </c>
      <c r="P143" s="22">
        <f>IF(LEN(F143)&gt;0,IF(ISNUMBER(F143),IF(F143&lt;0,1,IF(F143&lt;&gt;INT(F143),1,0)),1),0)</f>
        <v/>
      </c>
      <c r="Q143" s="22">
        <f>IF(ISNUMBER(F143),IF(ISNUMBER(Eingaben!$C$16),IF(F143&gt;G143,1,0),0),0)</f>
        <v/>
      </c>
      <c r="R143" s="22">
        <f>IF(ISNUMBER(D143),IF(ISNUMBER(E143),IF(_xlfn.DAYS(DATE(YEAR(E143),MONTH(E143),DAY(E143)),DATE(YEAR(D143),MONTH(D143),DAY(D143)))=0,1,0),0),0)</f>
        <v/>
      </c>
      <c r="S143" s="22">
        <f>IF(J143=1,IF(ISNUMBER(Eingaben!$C$16),IF(K143+L143+M143+R143=0,IF(G143=0,1,0),0),0),0)</f>
        <v/>
      </c>
    </row>
    <row r="144">
      <c r="A144" s="22" t="n">
        <v>140</v>
      </c>
      <c r="B144" s="24" t="n"/>
      <c r="C144" s="24" t="n"/>
      <c r="D144" s="25" t="n"/>
      <c r="E144" s="25" t="n"/>
      <c r="F144" s="26" t="n"/>
      <c r="G144" s="27">
        <f>IF(ISNUMBER(Eingaben!$C$16),IF(ISNUMBER(D144),IF(LEN(E144)=0,MAX(0,_xlfn.DAYS(Eingaben!$C$17,MAX(DATE(YEAR(D144),MONTH(D144),DAY(D144)),Eingaben!$C$16))+1),IF(ISNUMBER(E144),IF(_xlfn.DAYS(DATE(YEAR(E144),MONTH(E144),DAY(E144)),DATE(YEAR(D144),MONTH(D144),DAY(D144)))&lt;0,0,MAX(0,MIN(_xlfn.DAYS(Eingaben!$C$17,MAX(DATE(YEAR(D144),MONTH(D144),DAY(D144)),Eingaben!$C$16)),MAX(_xlfn.DAYS(DATE(YEAR(E144),MONTH(E144),DAY(E144)),MAX(DATE(YEAR(D144),MONTH(D144),DAY(D144)),Eingaben!$C$16))-1+Eingaben!$C$19,_xlfn.DAYS(DATE(YEAR(D144),MONTH(D144),DAY(D144)),MAX(DATE(YEAR(D144),MONTH(D144),DAY(D144)),Eingaben!$C$16))))+1)),0)),0),0)</f>
        <v/>
      </c>
      <c r="H144" s="27">
        <f>MAX(0,G144-IF(ISNUMBER(F144),MAX(0,F144),0))</f>
        <v/>
      </c>
      <c r="I144" s="27">
        <f>MID(IF(K144=1,"; Einzug fehlt oder ist kein Datum","")&amp;IF(L144=1,"; Auszug ist kein Datum","")&amp;IF(M144=1,"; Auszug liegt vor Einzug","")&amp;IF(N144=1,"; Bewohner-ID fehlt","")&amp;IF(O144=1,"; Bewohner-ID doppelt","")&amp;IF(P144=1,"; Abwesenheitstage ungültig (ganze Zahl ab 0)","")&amp;IF(Q144=1,"; Abwesenheit größer als Aufenthaltstage","")&amp;IF(R144=1,"; Ein- und Auszug am selben Tag (Zählregel laut Vertrag prüfen)","")&amp;IF(S144=1,"; Kein Aufenthaltstag im Abrechnungsmonat",""),3,400)</f>
        <v/>
      </c>
      <c r="J144" s="22">
        <f>IF(LEN(B144)+LEN(C144)+LEN(D144)+LEN(E144)+LEN(F144)&gt;0,1,0)</f>
        <v/>
      </c>
      <c r="K144" s="22">
        <f>IF(J144=1,IF(ISNUMBER(D144),0,1),0)</f>
        <v/>
      </c>
      <c r="L144" s="22">
        <f>IF(LEN(E144)&gt;0,IF(ISNUMBER(E144),0,1),0)</f>
        <v/>
      </c>
      <c r="M144" s="22">
        <f>IF(ISNUMBER(D144),IF(ISNUMBER(E144),IF(_xlfn.DAYS(DATE(YEAR(E144),MONTH(E144),DAY(E144)),DATE(YEAR(D144),MONTH(D144),DAY(D144)))&lt;0,1,0),0),0)</f>
        <v/>
      </c>
      <c r="N144" s="22">
        <f>IF(J144=1,IF(LEN(B144)&gt;0,0,1),0)</f>
        <v/>
      </c>
      <c r="O144" s="22">
        <f>IF(LEN(B144)&gt;0,IF(SUMPRODUCT(($B$5:$B$504=B144)*1)&gt;1,1,0),0)</f>
        <v/>
      </c>
      <c r="P144" s="22">
        <f>IF(LEN(F144)&gt;0,IF(ISNUMBER(F144),IF(F144&lt;0,1,IF(F144&lt;&gt;INT(F144),1,0)),1),0)</f>
        <v/>
      </c>
      <c r="Q144" s="22">
        <f>IF(ISNUMBER(F144),IF(ISNUMBER(Eingaben!$C$16),IF(F144&gt;G144,1,0),0),0)</f>
        <v/>
      </c>
      <c r="R144" s="22">
        <f>IF(ISNUMBER(D144),IF(ISNUMBER(E144),IF(_xlfn.DAYS(DATE(YEAR(E144),MONTH(E144),DAY(E144)),DATE(YEAR(D144),MONTH(D144),DAY(D144)))=0,1,0),0),0)</f>
        <v/>
      </c>
      <c r="S144" s="22">
        <f>IF(J144=1,IF(ISNUMBER(Eingaben!$C$16),IF(K144+L144+M144+R144=0,IF(G144=0,1,0),0),0),0)</f>
        <v/>
      </c>
    </row>
    <row r="145">
      <c r="A145" s="22" t="n">
        <v>141</v>
      </c>
      <c r="B145" s="24" t="n"/>
      <c r="C145" s="24" t="n"/>
      <c r="D145" s="25" t="n"/>
      <c r="E145" s="25" t="n"/>
      <c r="F145" s="26" t="n"/>
      <c r="G145" s="27">
        <f>IF(ISNUMBER(Eingaben!$C$16),IF(ISNUMBER(D145),IF(LEN(E145)=0,MAX(0,_xlfn.DAYS(Eingaben!$C$17,MAX(DATE(YEAR(D145),MONTH(D145),DAY(D145)),Eingaben!$C$16))+1),IF(ISNUMBER(E145),IF(_xlfn.DAYS(DATE(YEAR(E145),MONTH(E145),DAY(E145)),DATE(YEAR(D145),MONTH(D145),DAY(D145)))&lt;0,0,MAX(0,MIN(_xlfn.DAYS(Eingaben!$C$17,MAX(DATE(YEAR(D145),MONTH(D145),DAY(D145)),Eingaben!$C$16)),MAX(_xlfn.DAYS(DATE(YEAR(E145),MONTH(E145),DAY(E145)),MAX(DATE(YEAR(D145),MONTH(D145),DAY(D145)),Eingaben!$C$16))-1+Eingaben!$C$19,_xlfn.DAYS(DATE(YEAR(D145),MONTH(D145),DAY(D145)),MAX(DATE(YEAR(D145),MONTH(D145),DAY(D145)),Eingaben!$C$16))))+1)),0)),0),0)</f>
        <v/>
      </c>
      <c r="H145" s="27">
        <f>MAX(0,G145-IF(ISNUMBER(F145),MAX(0,F145),0))</f>
        <v/>
      </c>
      <c r="I145" s="27">
        <f>MID(IF(K145=1,"; Einzug fehlt oder ist kein Datum","")&amp;IF(L145=1,"; Auszug ist kein Datum","")&amp;IF(M145=1,"; Auszug liegt vor Einzug","")&amp;IF(N145=1,"; Bewohner-ID fehlt","")&amp;IF(O145=1,"; Bewohner-ID doppelt","")&amp;IF(P145=1,"; Abwesenheitstage ungültig (ganze Zahl ab 0)","")&amp;IF(Q145=1,"; Abwesenheit größer als Aufenthaltstage","")&amp;IF(R145=1,"; Ein- und Auszug am selben Tag (Zählregel laut Vertrag prüfen)","")&amp;IF(S145=1,"; Kein Aufenthaltstag im Abrechnungsmonat",""),3,400)</f>
        <v/>
      </c>
      <c r="J145" s="22">
        <f>IF(LEN(B145)+LEN(C145)+LEN(D145)+LEN(E145)+LEN(F145)&gt;0,1,0)</f>
        <v/>
      </c>
      <c r="K145" s="22">
        <f>IF(J145=1,IF(ISNUMBER(D145),0,1),0)</f>
        <v/>
      </c>
      <c r="L145" s="22">
        <f>IF(LEN(E145)&gt;0,IF(ISNUMBER(E145),0,1),0)</f>
        <v/>
      </c>
      <c r="M145" s="22">
        <f>IF(ISNUMBER(D145),IF(ISNUMBER(E145),IF(_xlfn.DAYS(DATE(YEAR(E145),MONTH(E145),DAY(E145)),DATE(YEAR(D145),MONTH(D145),DAY(D145)))&lt;0,1,0),0),0)</f>
        <v/>
      </c>
      <c r="N145" s="22">
        <f>IF(J145=1,IF(LEN(B145)&gt;0,0,1),0)</f>
        <v/>
      </c>
      <c r="O145" s="22">
        <f>IF(LEN(B145)&gt;0,IF(SUMPRODUCT(($B$5:$B$504=B145)*1)&gt;1,1,0),0)</f>
        <v/>
      </c>
      <c r="P145" s="22">
        <f>IF(LEN(F145)&gt;0,IF(ISNUMBER(F145),IF(F145&lt;0,1,IF(F145&lt;&gt;INT(F145),1,0)),1),0)</f>
        <v/>
      </c>
      <c r="Q145" s="22">
        <f>IF(ISNUMBER(F145),IF(ISNUMBER(Eingaben!$C$16),IF(F145&gt;G145,1,0),0),0)</f>
        <v/>
      </c>
      <c r="R145" s="22">
        <f>IF(ISNUMBER(D145),IF(ISNUMBER(E145),IF(_xlfn.DAYS(DATE(YEAR(E145),MONTH(E145),DAY(E145)),DATE(YEAR(D145),MONTH(D145),DAY(D145)))=0,1,0),0),0)</f>
        <v/>
      </c>
      <c r="S145" s="22">
        <f>IF(J145=1,IF(ISNUMBER(Eingaben!$C$16),IF(K145+L145+M145+R145=0,IF(G145=0,1,0),0),0),0)</f>
        <v/>
      </c>
    </row>
    <row r="146">
      <c r="A146" s="22" t="n">
        <v>142</v>
      </c>
      <c r="B146" s="24" t="n"/>
      <c r="C146" s="24" t="n"/>
      <c r="D146" s="25" t="n"/>
      <c r="E146" s="25" t="n"/>
      <c r="F146" s="26" t="n"/>
      <c r="G146" s="27">
        <f>IF(ISNUMBER(Eingaben!$C$16),IF(ISNUMBER(D146),IF(LEN(E146)=0,MAX(0,_xlfn.DAYS(Eingaben!$C$17,MAX(DATE(YEAR(D146),MONTH(D146),DAY(D146)),Eingaben!$C$16))+1),IF(ISNUMBER(E146),IF(_xlfn.DAYS(DATE(YEAR(E146),MONTH(E146),DAY(E146)),DATE(YEAR(D146),MONTH(D146),DAY(D146)))&lt;0,0,MAX(0,MIN(_xlfn.DAYS(Eingaben!$C$17,MAX(DATE(YEAR(D146),MONTH(D146),DAY(D146)),Eingaben!$C$16)),MAX(_xlfn.DAYS(DATE(YEAR(E146),MONTH(E146),DAY(E146)),MAX(DATE(YEAR(D146),MONTH(D146),DAY(D146)),Eingaben!$C$16))-1+Eingaben!$C$19,_xlfn.DAYS(DATE(YEAR(D146),MONTH(D146),DAY(D146)),MAX(DATE(YEAR(D146),MONTH(D146),DAY(D146)),Eingaben!$C$16))))+1)),0)),0),0)</f>
        <v/>
      </c>
      <c r="H146" s="27">
        <f>MAX(0,G146-IF(ISNUMBER(F146),MAX(0,F146),0))</f>
        <v/>
      </c>
      <c r="I146" s="27">
        <f>MID(IF(K146=1,"; Einzug fehlt oder ist kein Datum","")&amp;IF(L146=1,"; Auszug ist kein Datum","")&amp;IF(M146=1,"; Auszug liegt vor Einzug","")&amp;IF(N146=1,"; Bewohner-ID fehlt","")&amp;IF(O146=1,"; Bewohner-ID doppelt","")&amp;IF(P146=1,"; Abwesenheitstage ungültig (ganze Zahl ab 0)","")&amp;IF(Q146=1,"; Abwesenheit größer als Aufenthaltstage","")&amp;IF(R146=1,"; Ein- und Auszug am selben Tag (Zählregel laut Vertrag prüfen)","")&amp;IF(S146=1,"; Kein Aufenthaltstag im Abrechnungsmonat",""),3,400)</f>
        <v/>
      </c>
      <c r="J146" s="22">
        <f>IF(LEN(B146)+LEN(C146)+LEN(D146)+LEN(E146)+LEN(F146)&gt;0,1,0)</f>
        <v/>
      </c>
      <c r="K146" s="22">
        <f>IF(J146=1,IF(ISNUMBER(D146),0,1),0)</f>
        <v/>
      </c>
      <c r="L146" s="22">
        <f>IF(LEN(E146)&gt;0,IF(ISNUMBER(E146),0,1),0)</f>
        <v/>
      </c>
      <c r="M146" s="22">
        <f>IF(ISNUMBER(D146),IF(ISNUMBER(E146),IF(_xlfn.DAYS(DATE(YEAR(E146),MONTH(E146),DAY(E146)),DATE(YEAR(D146),MONTH(D146),DAY(D146)))&lt;0,1,0),0),0)</f>
        <v/>
      </c>
      <c r="N146" s="22">
        <f>IF(J146=1,IF(LEN(B146)&gt;0,0,1),0)</f>
        <v/>
      </c>
      <c r="O146" s="22">
        <f>IF(LEN(B146)&gt;0,IF(SUMPRODUCT(($B$5:$B$504=B146)*1)&gt;1,1,0),0)</f>
        <v/>
      </c>
      <c r="P146" s="22">
        <f>IF(LEN(F146)&gt;0,IF(ISNUMBER(F146),IF(F146&lt;0,1,IF(F146&lt;&gt;INT(F146),1,0)),1),0)</f>
        <v/>
      </c>
      <c r="Q146" s="22">
        <f>IF(ISNUMBER(F146),IF(ISNUMBER(Eingaben!$C$16),IF(F146&gt;G146,1,0),0),0)</f>
        <v/>
      </c>
      <c r="R146" s="22">
        <f>IF(ISNUMBER(D146),IF(ISNUMBER(E146),IF(_xlfn.DAYS(DATE(YEAR(E146),MONTH(E146),DAY(E146)),DATE(YEAR(D146),MONTH(D146),DAY(D146)))=0,1,0),0),0)</f>
        <v/>
      </c>
      <c r="S146" s="22">
        <f>IF(J146=1,IF(ISNUMBER(Eingaben!$C$16),IF(K146+L146+M146+R146=0,IF(G146=0,1,0),0),0),0)</f>
        <v/>
      </c>
    </row>
    <row r="147">
      <c r="A147" s="22" t="n">
        <v>143</v>
      </c>
      <c r="B147" s="24" t="n"/>
      <c r="C147" s="24" t="n"/>
      <c r="D147" s="25" t="n"/>
      <c r="E147" s="25" t="n"/>
      <c r="F147" s="26" t="n"/>
      <c r="G147" s="27">
        <f>IF(ISNUMBER(Eingaben!$C$16),IF(ISNUMBER(D147),IF(LEN(E147)=0,MAX(0,_xlfn.DAYS(Eingaben!$C$17,MAX(DATE(YEAR(D147),MONTH(D147),DAY(D147)),Eingaben!$C$16))+1),IF(ISNUMBER(E147),IF(_xlfn.DAYS(DATE(YEAR(E147),MONTH(E147),DAY(E147)),DATE(YEAR(D147),MONTH(D147),DAY(D147)))&lt;0,0,MAX(0,MIN(_xlfn.DAYS(Eingaben!$C$17,MAX(DATE(YEAR(D147),MONTH(D147),DAY(D147)),Eingaben!$C$16)),MAX(_xlfn.DAYS(DATE(YEAR(E147),MONTH(E147),DAY(E147)),MAX(DATE(YEAR(D147),MONTH(D147),DAY(D147)),Eingaben!$C$16))-1+Eingaben!$C$19,_xlfn.DAYS(DATE(YEAR(D147),MONTH(D147),DAY(D147)),MAX(DATE(YEAR(D147),MONTH(D147),DAY(D147)),Eingaben!$C$16))))+1)),0)),0),0)</f>
        <v/>
      </c>
      <c r="H147" s="27">
        <f>MAX(0,G147-IF(ISNUMBER(F147),MAX(0,F147),0))</f>
        <v/>
      </c>
      <c r="I147" s="27">
        <f>MID(IF(K147=1,"; Einzug fehlt oder ist kein Datum","")&amp;IF(L147=1,"; Auszug ist kein Datum","")&amp;IF(M147=1,"; Auszug liegt vor Einzug","")&amp;IF(N147=1,"; Bewohner-ID fehlt","")&amp;IF(O147=1,"; Bewohner-ID doppelt","")&amp;IF(P147=1,"; Abwesenheitstage ungültig (ganze Zahl ab 0)","")&amp;IF(Q147=1,"; Abwesenheit größer als Aufenthaltstage","")&amp;IF(R147=1,"; Ein- und Auszug am selben Tag (Zählregel laut Vertrag prüfen)","")&amp;IF(S147=1,"; Kein Aufenthaltstag im Abrechnungsmonat",""),3,400)</f>
        <v/>
      </c>
      <c r="J147" s="22">
        <f>IF(LEN(B147)+LEN(C147)+LEN(D147)+LEN(E147)+LEN(F147)&gt;0,1,0)</f>
        <v/>
      </c>
      <c r="K147" s="22">
        <f>IF(J147=1,IF(ISNUMBER(D147),0,1),0)</f>
        <v/>
      </c>
      <c r="L147" s="22">
        <f>IF(LEN(E147)&gt;0,IF(ISNUMBER(E147),0,1),0)</f>
        <v/>
      </c>
      <c r="M147" s="22">
        <f>IF(ISNUMBER(D147),IF(ISNUMBER(E147),IF(_xlfn.DAYS(DATE(YEAR(E147),MONTH(E147),DAY(E147)),DATE(YEAR(D147),MONTH(D147),DAY(D147)))&lt;0,1,0),0),0)</f>
        <v/>
      </c>
      <c r="N147" s="22">
        <f>IF(J147=1,IF(LEN(B147)&gt;0,0,1),0)</f>
        <v/>
      </c>
      <c r="O147" s="22">
        <f>IF(LEN(B147)&gt;0,IF(SUMPRODUCT(($B$5:$B$504=B147)*1)&gt;1,1,0),0)</f>
        <v/>
      </c>
      <c r="P147" s="22">
        <f>IF(LEN(F147)&gt;0,IF(ISNUMBER(F147),IF(F147&lt;0,1,IF(F147&lt;&gt;INT(F147),1,0)),1),0)</f>
        <v/>
      </c>
      <c r="Q147" s="22">
        <f>IF(ISNUMBER(F147),IF(ISNUMBER(Eingaben!$C$16),IF(F147&gt;G147,1,0),0),0)</f>
        <v/>
      </c>
      <c r="R147" s="22">
        <f>IF(ISNUMBER(D147),IF(ISNUMBER(E147),IF(_xlfn.DAYS(DATE(YEAR(E147),MONTH(E147),DAY(E147)),DATE(YEAR(D147),MONTH(D147),DAY(D147)))=0,1,0),0),0)</f>
        <v/>
      </c>
      <c r="S147" s="22">
        <f>IF(J147=1,IF(ISNUMBER(Eingaben!$C$16),IF(K147+L147+M147+R147=0,IF(G147=0,1,0),0),0),0)</f>
        <v/>
      </c>
    </row>
    <row r="148">
      <c r="A148" s="22" t="n">
        <v>144</v>
      </c>
      <c r="B148" s="24" t="n"/>
      <c r="C148" s="24" t="n"/>
      <c r="D148" s="25" t="n"/>
      <c r="E148" s="25" t="n"/>
      <c r="F148" s="26" t="n"/>
      <c r="G148" s="27">
        <f>IF(ISNUMBER(Eingaben!$C$16),IF(ISNUMBER(D148),IF(LEN(E148)=0,MAX(0,_xlfn.DAYS(Eingaben!$C$17,MAX(DATE(YEAR(D148),MONTH(D148),DAY(D148)),Eingaben!$C$16))+1),IF(ISNUMBER(E148),IF(_xlfn.DAYS(DATE(YEAR(E148),MONTH(E148),DAY(E148)),DATE(YEAR(D148),MONTH(D148),DAY(D148)))&lt;0,0,MAX(0,MIN(_xlfn.DAYS(Eingaben!$C$17,MAX(DATE(YEAR(D148),MONTH(D148),DAY(D148)),Eingaben!$C$16)),MAX(_xlfn.DAYS(DATE(YEAR(E148),MONTH(E148),DAY(E148)),MAX(DATE(YEAR(D148),MONTH(D148),DAY(D148)),Eingaben!$C$16))-1+Eingaben!$C$19,_xlfn.DAYS(DATE(YEAR(D148),MONTH(D148),DAY(D148)),MAX(DATE(YEAR(D148),MONTH(D148),DAY(D148)),Eingaben!$C$16))))+1)),0)),0),0)</f>
        <v/>
      </c>
      <c r="H148" s="27">
        <f>MAX(0,G148-IF(ISNUMBER(F148),MAX(0,F148),0))</f>
        <v/>
      </c>
      <c r="I148" s="27">
        <f>MID(IF(K148=1,"; Einzug fehlt oder ist kein Datum","")&amp;IF(L148=1,"; Auszug ist kein Datum","")&amp;IF(M148=1,"; Auszug liegt vor Einzug","")&amp;IF(N148=1,"; Bewohner-ID fehlt","")&amp;IF(O148=1,"; Bewohner-ID doppelt","")&amp;IF(P148=1,"; Abwesenheitstage ungültig (ganze Zahl ab 0)","")&amp;IF(Q148=1,"; Abwesenheit größer als Aufenthaltstage","")&amp;IF(R148=1,"; Ein- und Auszug am selben Tag (Zählregel laut Vertrag prüfen)","")&amp;IF(S148=1,"; Kein Aufenthaltstag im Abrechnungsmonat",""),3,400)</f>
        <v/>
      </c>
      <c r="J148" s="22">
        <f>IF(LEN(B148)+LEN(C148)+LEN(D148)+LEN(E148)+LEN(F148)&gt;0,1,0)</f>
        <v/>
      </c>
      <c r="K148" s="22">
        <f>IF(J148=1,IF(ISNUMBER(D148),0,1),0)</f>
        <v/>
      </c>
      <c r="L148" s="22">
        <f>IF(LEN(E148)&gt;0,IF(ISNUMBER(E148),0,1),0)</f>
        <v/>
      </c>
      <c r="M148" s="22">
        <f>IF(ISNUMBER(D148),IF(ISNUMBER(E148),IF(_xlfn.DAYS(DATE(YEAR(E148),MONTH(E148),DAY(E148)),DATE(YEAR(D148),MONTH(D148),DAY(D148)))&lt;0,1,0),0),0)</f>
        <v/>
      </c>
      <c r="N148" s="22">
        <f>IF(J148=1,IF(LEN(B148)&gt;0,0,1),0)</f>
        <v/>
      </c>
      <c r="O148" s="22">
        <f>IF(LEN(B148)&gt;0,IF(SUMPRODUCT(($B$5:$B$504=B148)*1)&gt;1,1,0),0)</f>
        <v/>
      </c>
      <c r="P148" s="22">
        <f>IF(LEN(F148)&gt;0,IF(ISNUMBER(F148),IF(F148&lt;0,1,IF(F148&lt;&gt;INT(F148),1,0)),1),0)</f>
        <v/>
      </c>
      <c r="Q148" s="22">
        <f>IF(ISNUMBER(F148),IF(ISNUMBER(Eingaben!$C$16),IF(F148&gt;G148,1,0),0),0)</f>
        <v/>
      </c>
      <c r="R148" s="22">
        <f>IF(ISNUMBER(D148),IF(ISNUMBER(E148),IF(_xlfn.DAYS(DATE(YEAR(E148),MONTH(E148),DAY(E148)),DATE(YEAR(D148),MONTH(D148),DAY(D148)))=0,1,0),0),0)</f>
        <v/>
      </c>
      <c r="S148" s="22">
        <f>IF(J148=1,IF(ISNUMBER(Eingaben!$C$16),IF(K148+L148+M148+R148=0,IF(G148=0,1,0),0),0),0)</f>
        <v/>
      </c>
    </row>
    <row r="149">
      <c r="A149" s="22" t="n">
        <v>145</v>
      </c>
      <c r="B149" s="24" t="n"/>
      <c r="C149" s="24" t="n"/>
      <c r="D149" s="25" t="n"/>
      <c r="E149" s="25" t="n"/>
      <c r="F149" s="26" t="n"/>
      <c r="G149" s="27">
        <f>IF(ISNUMBER(Eingaben!$C$16),IF(ISNUMBER(D149),IF(LEN(E149)=0,MAX(0,_xlfn.DAYS(Eingaben!$C$17,MAX(DATE(YEAR(D149),MONTH(D149),DAY(D149)),Eingaben!$C$16))+1),IF(ISNUMBER(E149),IF(_xlfn.DAYS(DATE(YEAR(E149),MONTH(E149),DAY(E149)),DATE(YEAR(D149),MONTH(D149),DAY(D149)))&lt;0,0,MAX(0,MIN(_xlfn.DAYS(Eingaben!$C$17,MAX(DATE(YEAR(D149),MONTH(D149),DAY(D149)),Eingaben!$C$16)),MAX(_xlfn.DAYS(DATE(YEAR(E149),MONTH(E149),DAY(E149)),MAX(DATE(YEAR(D149),MONTH(D149),DAY(D149)),Eingaben!$C$16))-1+Eingaben!$C$19,_xlfn.DAYS(DATE(YEAR(D149),MONTH(D149),DAY(D149)),MAX(DATE(YEAR(D149),MONTH(D149),DAY(D149)),Eingaben!$C$16))))+1)),0)),0),0)</f>
        <v/>
      </c>
      <c r="H149" s="27">
        <f>MAX(0,G149-IF(ISNUMBER(F149),MAX(0,F149),0))</f>
        <v/>
      </c>
      <c r="I149" s="27">
        <f>MID(IF(K149=1,"; Einzug fehlt oder ist kein Datum","")&amp;IF(L149=1,"; Auszug ist kein Datum","")&amp;IF(M149=1,"; Auszug liegt vor Einzug","")&amp;IF(N149=1,"; Bewohner-ID fehlt","")&amp;IF(O149=1,"; Bewohner-ID doppelt","")&amp;IF(P149=1,"; Abwesenheitstage ungültig (ganze Zahl ab 0)","")&amp;IF(Q149=1,"; Abwesenheit größer als Aufenthaltstage","")&amp;IF(R149=1,"; Ein- und Auszug am selben Tag (Zählregel laut Vertrag prüfen)","")&amp;IF(S149=1,"; Kein Aufenthaltstag im Abrechnungsmonat",""),3,400)</f>
        <v/>
      </c>
      <c r="J149" s="22">
        <f>IF(LEN(B149)+LEN(C149)+LEN(D149)+LEN(E149)+LEN(F149)&gt;0,1,0)</f>
        <v/>
      </c>
      <c r="K149" s="22">
        <f>IF(J149=1,IF(ISNUMBER(D149),0,1),0)</f>
        <v/>
      </c>
      <c r="L149" s="22">
        <f>IF(LEN(E149)&gt;0,IF(ISNUMBER(E149),0,1),0)</f>
        <v/>
      </c>
      <c r="M149" s="22">
        <f>IF(ISNUMBER(D149),IF(ISNUMBER(E149),IF(_xlfn.DAYS(DATE(YEAR(E149),MONTH(E149),DAY(E149)),DATE(YEAR(D149),MONTH(D149),DAY(D149)))&lt;0,1,0),0),0)</f>
        <v/>
      </c>
      <c r="N149" s="22">
        <f>IF(J149=1,IF(LEN(B149)&gt;0,0,1),0)</f>
        <v/>
      </c>
      <c r="O149" s="22">
        <f>IF(LEN(B149)&gt;0,IF(SUMPRODUCT(($B$5:$B$504=B149)*1)&gt;1,1,0),0)</f>
        <v/>
      </c>
      <c r="P149" s="22">
        <f>IF(LEN(F149)&gt;0,IF(ISNUMBER(F149),IF(F149&lt;0,1,IF(F149&lt;&gt;INT(F149),1,0)),1),0)</f>
        <v/>
      </c>
      <c r="Q149" s="22">
        <f>IF(ISNUMBER(F149),IF(ISNUMBER(Eingaben!$C$16),IF(F149&gt;G149,1,0),0),0)</f>
        <v/>
      </c>
      <c r="R149" s="22">
        <f>IF(ISNUMBER(D149),IF(ISNUMBER(E149),IF(_xlfn.DAYS(DATE(YEAR(E149),MONTH(E149),DAY(E149)),DATE(YEAR(D149),MONTH(D149),DAY(D149)))=0,1,0),0),0)</f>
        <v/>
      </c>
      <c r="S149" s="22">
        <f>IF(J149=1,IF(ISNUMBER(Eingaben!$C$16),IF(K149+L149+M149+R149=0,IF(G149=0,1,0),0),0),0)</f>
        <v/>
      </c>
    </row>
    <row r="150">
      <c r="A150" s="22" t="n">
        <v>146</v>
      </c>
      <c r="B150" s="24" t="n"/>
      <c r="C150" s="24" t="n"/>
      <c r="D150" s="25" t="n"/>
      <c r="E150" s="25" t="n"/>
      <c r="F150" s="26" t="n"/>
      <c r="G150" s="27">
        <f>IF(ISNUMBER(Eingaben!$C$16),IF(ISNUMBER(D150),IF(LEN(E150)=0,MAX(0,_xlfn.DAYS(Eingaben!$C$17,MAX(DATE(YEAR(D150),MONTH(D150),DAY(D150)),Eingaben!$C$16))+1),IF(ISNUMBER(E150),IF(_xlfn.DAYS(DATE(YEAR(E150),MONTH(E150),DAY(E150)),DATE(YEAR(D150),MONTH(D150),DAY(D150)))&lt;0,0,MAX(0,MIN(_xlfn.DAYS(Eingaben!$C$17,MAX(DATE(YEAR(D150),MONTH(D150),DAY(D150)),Eingaben!$C$16)),MAX(_xlfn.DAYS(DATE(YEAR(E150),MONTH(E150),DAY(E150)),MAX(DATE(YEAR(D150),MONTH(D150),DAY(D150)),Eingaben!$C$16))-1+Eingaben!$C$19,_xlfn.DAYS(DATE(YEAR(D150),MONTH(D150),DAY(D150)),MAX(DATE(YEAR(D150),MONTH(D150),DAY(D150)),Eingaben!$C$16))))+1)),0)),0),0)</f>
        <v/>
      </c>
      <c r="H150" s="27">
        <f>MAX(0,G150-IF(ISNUMBER(F150),MAX(0,F150),0))</f>
        <v/>
      </c>
      <c r="I150" s="27">
        <f>MID(IF(K150=1,"; Einzug fehlt oder ist kein Datum","")&amp;IF(L150=1,"; Auszug ist kein Datum","")&amp;IF(M150=1,"; Auszug liegt vor Einzug","")&amp;IF(N150=1,"; Bewohner-ID fehlt","")&amp;IF(O150=1,"; Bewohner-ID doppelt","")&amp;IF(P150=1,"; Abwesenheitstage ungültig (ganze Zahl ab 0)","")&amp;IF(Q150=1,"; Abwesenheit größer als Aufenthaltstage","")&amp;IF(R150=1,"; Ein- und Auszug am selben Tag (Zählregel laut Vertrag prüfen)","")&amp;IF(S150=1,"; Kein Aufenthaltstag im Abrechnungsmonat",""),3,400)</f>
        <v/>
      </c>
      <c r="J150" s="22">
        <f>IF(LEN(B150)+LEN(C150)+LEN(D150)+LEN(E150)+LEN(F150)&gt;0,1,0)</f>
        <v/>
      </c>
      <c r="K150" s="22">
        <f>IF(J150=1,IF(ISNUMBER(D150),0,1),0)</f>
        <v/>
      </c>
      <c r="L150" s="22">
        <f>IF(LEN(E150)&gt;0,IF(ISNUMBER(E150),0,1),0)</f>
        <v/>
      </c>
      <c r="M150" s="22">
        <f>IF(ISNUMBER(D150),IF(ISNUMBER(E150),IF(_xlfn.DAYS(DATE(YEAR(E150),MONTH(E150),DAY(E150)),DATE(YEAR(D150),MONTH(D150),DAY(D150)))&lt;0,1,0),0),0)</f>
        <v/>
      </c>
      <c r="N150" s="22">
        <f>IF(J150=1,IF(LEN(B150)&gt;0,0,1),0)</f>
        <v/>
      </c>
      <c r="O150" s="22">
        <f>IF(LEN(B150)&gt;0,IF(SUMPRODUCT(($B$5:$B$504=B150)*1)&gt;1,1,0),0)</f>
        <v/>
      </c>
      <c r="P150" s="22">
        <f>IF(LEN(F150)&gt;0,IF(ISNUMBER(F150),IF(F150&lt;0,1,IF(F150&lt;&gt;INT(F150),1,0)),1),0)</f>
        <v/>
      </c>
      <c r="Q150" s="22">
        <f>IF(ISNUMBER(F150),IF(ISNUMBER(Eingaben!$C$16),IF(F150&gt;G150,1,0),0),0)</f>
        <v/>
      </c>
      <c r="R150" s="22">
        <f>IF(ISNUMBER(D150),IF(ISNUMBER(E150),IF(_xlfn.DAYS(DATE(YEAR(E150),MONTH(E150),DAY(E150)),DATE(YEAR(D150),MONTH(D150),DAY(D150)))=0,1,0),0),0)</f>
        <v/>
      </c>
      <c r="S150" s="22">
        <f>IF(J150=1,IF(ISNUMBER(Eingaben!$C$16),IF(K150+L150+M150+R150=0,IF(G150=0,1,0),0),0),0)</f>
        <v/>
      </c>
    </row>
    <row r="151">
      <c r="A151" s="22" t="n">
        <v>147</v>
      </c>
      <c r="B151" s="24" t="n"/>
      <c r="C151" s="24" t="n"/>
      <c r="D151" s="25" t="n"/>
      <c r="E151" s="25" t="n"/>
      <c r="F151" s="26" t="n"/>
      <c r="G151" s="27">
        <f>IF(ISNUMBER(Eingaben!$C$16),IF(ISNUMBER(D151),IF(LEN(E151)=0,MAX(0,_xlfn.DAYS(Eingaben!$C$17,MAX(DATE(YEAR(D151),MONTH(D151),DAY(D151)),Eingaben!$C$16))+1),IF(ISNUMBER(E151),IF(_xlfn.DAYS(DATE(YEAR(E151),MONTH(E151),DAY(E151)),DATE(YEAR(D151),MONTH(D151),DAY(D151)))&lt;0,0,MAX(0,MIN(_xlfn.DAYS(Eingaben!$C$17,MAX(DATE(YEAR(D151),MONTH(D151),DAY(D151)),Eingaben!$C$16)),MAX(_xlfn.DAYS(DATE(YEAR(E151),MONTH(E151),DAY(E151)),MAX(DATE(YEAR(D151),MONTH(D151),DAY(D151)),Eingaben!$C$16))-1+Eingaben!$C$19,_xlfn.DAYS(DATE(YEAR(D151),MONTH(D151),DAY(D151)),MAX(DATE(YEAR(D151),MONTH(D151),DAY(D151)),Eingaben!$C$16))))+1)),0)),0),0)</f>
        <v/>
      </c>
      <c r="H151" s="27">
        <f>MAX(0,G151-IF(ISNUMBER(F151),MAX(0,F151),0))</f>
        <v/>
      </c>
      <c r="I151" s="27">
        <f>MID(IF(K151=1,"; Einzug fehlt oder ist kein Datum","")&amp;IF(L151=1,"; Auszug ist kein Datum","")&amp;IF(M151=1,"; Auszug liegt vor Einzug","")&amp;IF(N151=1,"; Bewohner-ID fehlt","")&amp;IF(O151=1,"; Bewohner-ID doppelt","")&amp;IF(P151=1,"; Abwesenheitstage ungültig (ganze Zahl ab 0)","")&amp;IF(Q151=1,"; Abwesenheit größer als Aufenthaltstage","")&amp;IF(R151=1,"; Ein- und Auszug am selben Tag (Zählregel laut Vertrag prüfen)","")&amp;IF(S151=1,"; Kein Aufenthaltstag im Abrechnungsmonat",""),3,400)</f>
        <v/>
      </c>
      <c r="J151" s="22">
        <f>IF(LEN(B151)+LEN(C151)+LEN(D151)+LEN(E151)+LEN(F151)&gt;0,1,0)</f>
        <v/>
      </c>
      <c r="K151" s="22">
        <f>IF(J151=1,IF(ISNUMBER(D151),0,1),0)</f>
        <v/>
      </c>
      <c r="L151" s="22">
        <f>IF(LEN(E151)&gt;0,IF(ISNUMBER(E151),0,1),0)</f>
        <v/>
      </c>
      <c r="M151" s="22">
        <f>IF(ISNUMBER(D151),IF(ISNUMBER(E151),IF(_xlfn.DAYS(DATE(YEAR(E151),MONTH(E151),DAY(E151)),DATE(YEAR(D151),MONTH(D151),DAY(D151)))&lt;0,1,0),0),0)</f>
        <v/>
      </c>
      <c r="N151" s="22">
        <f>IF(J151=1,IF(LEN(B151)&gt;0,0,1),0)</f>
        <v/>
      </c>
      <c r="O151" s="22">
        <f>IF(LEN(B151)&gt;0,IF(SUMPRODUCT(($B$5:$B$504=B151)*1)&gt;1,1,0),0)</f>
        <v/>
      </c>
      <c r="P151" s="22">
        <f>IF(LEN(F151)&gt;0,IF(ISNUMBER(F151),IF(F151&lt;0,1,IF(F151&lt;&gt;INT(F151),1,0)),1),0)</f>
        <v/>
      </c>
      <c r="Q151" s="22">
        <f>IF(ISNUMBER(F151),IF(ISNUMBER(Eingaben!$C$16),IF(F151&gt;G151,1,0),0),0)</f>
        <v/>
      </c>
      <c r="R151" s="22">
        <f>IF(ISNUMBER(D151),IF(ISNUMBER(E151),IF(_xlfn.DAYS(DATE(YEAR(E151),MONTH(E151),DAY(E151)),DATE(YEAR(D151),MONTH(D151),DAY(D151)))=0,1,0),0),0)</f>
        <v/>
      </c>
      <c r="S151" s="22">
        <f>IF(J151=1,IF(ISNUMBER(Eingaben!$C$16),IF(K151+L151+M151+R151=0,IF(G151=0,1,0),0),0),0)</f>
        <v/>
      </c>
    </row>
    <row r="152">
      <c r="A152" s="22" t="n">
        <v>148</v>
      </c>
      <c r="B152" s="24" t="n"/>
      <c r="C152" s="24" t="n"/>
      <c r="D152" s="25" t="n"/>
      <c r="E152" s="25" t="n"/>
      <c r="F152" s="26" t="n"/>
      <c r="G152" s="27">
        <f>IF(ISNUMBER(Eingaben!$C$16),IF(ISNUMBER(D152),IF(LEN(E152)=0,MAX(0,_xlfn.DAYS(Eingaben!$C$17,MAX(DATE(YEAR(D152),MONTH(D152),DAY(D152)),Eingaben!$C$16))+1),IF(ISNUMBER(E152),IF(_xlfn.DAYS(DATE(YEAR(E152),MONTH(E152),DAY(E152)),DATE(YEAR(D152),MONTH(D152),DAY(D152)))&lt;0,0,MAX(0,MIN(_xlfn.DAYS(Eingaben!$C$17,MAX(DATE(YEAR(D152),MONTH(D152),DAY(D152)),Eingaben!$C$16)),MAX(_xlfn.DAYS(DATE(YEAR(E152),MONTH(E152),DAY(E152)),MAX(DATE(YEAR(D152),MONTH(D152),DAY(D152)),Eingaben!$C$16))-1+Eingaben!$C$19,_xlfn.DAYS(DATE(YEAR(D152),MONTH(D152),DAY(D152)),MAX(DATE(YEAR(D152),MONTH(D152),DAY(D152)),Eingaben!$C$16))))+1)),0)),0),0)</f>
        <v/>
      </c>
      <c r="H152" s="27">
        <f>MAX(0,G152-IF(ISNUMBER(F152),MAX(0,F152),0))</f>
        <v/>
      </c>
      <c r="I152" s="27">
        <f>MID(IF(K152=1,"; Einzug fehlt oder ist kein Datum","")&amp;IF(L152=1,"; Auszug ist kein Datum","")&amp;IF(M152=1,"; Auszug liegt vor Einzug","")&amp;IF(N152=1,"; Bewohner-ID fehlt","")&amp;IF(O152=1,"; Bewohner-ID doppelt","")&amp;IF(P152=1,"; Abwesenheitstage ungültig (ganze Zahl ab 0)","")&amp;IF(Q152=1,"; Abwesenheit größer als Aufenthaltstage","")&amp;IF(R152=1,"; Ein- und Auszug am selben Tag (Zählregel laut Vertrag prüfen)","")&amp;IF(S152=1,"; Kein Aufenthaltstag im Abrechnungsmonat",""),3,400)</f>
        <v/>
      </c>
      <c r="J152" s="22">
        <f>IF(LEN(B152)+LEN(C152)+LEN(D152)+LEN(E152)+LEN(F152)&gt;0,1,0)</f>
        <v/>
      </c>
      <c r="K152" s="22">
        <f>IF(J152=1,IF(ISNUMBER(D152),0,1),0)</f>
        <v/>
      </c>
      <c r="L152" s="22">
        <f>IF(LEN(E152)&gt;0,IF(ISNUMBER(E152),0,1),0)</f>
        <v/>
      </c>
      <c r="M152" s="22">
        <f>IF(ISNUMBER(D152),IF(ISNUMBER(E152),IF(_xlfn.DAYS(DATE(YEAR(E152),MONTH(E152),DAY(E152)),DATE(YEAR(D152),MONTH(D152),DAY(D152)))&lt;0,1,0),0),0)</f>
        <v/>
      </c>
      <c r="N152" s="22">
        <f>IF(J152=1,IF(LEN(B152)&gt;0,0,1),0)</f>
        <v/>
      </c>
      <c r="O152" s="22">
        <f>IF(LEN(B152)&gt;0,IF(SUMPRODUCT(($B$5:$B$504=B152)*1)&gt;1,1,0),0)</f>
        <v/>
      </c>
      <c r="P152" s="22">
        <f>IF(LEN(F152)&gt;0,IF(ISNUMBER(F152),IF(F152&lt;0,1,IF(F152&lt;&gt;INT(F152),1,0)),1),0)</f>
        <v/>
      </c>
      <c r="Q152" s="22">
        <f>IF(ISNUMBER(F152),IF(ISNUMBER(Eingaben!$C$16),IF(F152&gt;G152,1,0),0),0)</f>
        <v/>
      </c>
      <c r="R152" s="22">
        <f>IF(ISNUMBER(D152),IF(ISNUMBER(E152),IF(_xlfn.DAYS(DATE(YEAR(E152),MONTH(E152),DAY(E152)),DATE(YEAR(D152),MONTH(D152),DAY(D152)))=0,1,0),0),0)</f>
        <v/>
      </c>
      <c r="S152" s="22">
        <f>IF(J152=1,IF(ISNUMBER(Eingaben!$C$16),IF(K152+L152+M152+R152=0,IF(G152=0,1,0),0),0),0)</f>
        <v/>
      </c>
    </row>
    <row r="153">
      <c r="A153" s="22" t="n">
        <v>149</v>
      </c>
      <c r="B153" s="24" t="n"/>
      <c r="C153" s="24" t="n"/>
      <c r="D153" s="25" t="n"/>
      <c r="E153" s="25" t="n"/>
      <c r="F153" s="26" t="n"/>
      <c r="G153" s="27">
        <f>IF(ISNUMBER(Eingaben!$C$16),IF(ISNUMBER(D153),IF(LEN(E153)=0,MAX(0,_xlfn.DAYS(Eingaben!$C$17,MAX(DATE(YEAR(D153),MONTH(D153),DAY(D153)),Eingaben!$C$16))+1),IF(ISNUMBER(E153),IF(_xlfn.DAYS(DATE(YEAR(E153),MONTH(E153),DAY(E153)),DATE(YEAR(D153),MONTH(D153),DAY(D153)))&lt;0,0,MAX(0,MIN(_xlfn.DAYS(Eingaben!$C$17,MAX(DATE(YEAR(D153),MONTH(D153),DAY(D153)),Eingaben!$C$16)),MAX(_xlfn.DAYS(DATE(YEAR(E153),MONTH(E153),DAY(E153)),MAX(DATE(YEAR(D153),MONTH(D153),DAY(D153)),Eingaben!$C$16))-1+Eingaben!$C$19,_xlfn.DAYS(DATE(YEAR(D153),MONTH(D153),DAY(D153)),MAX(DATE(YEAR(D153),MONTH(D153),DAY(D153)),Eingaben!$C$16))))+1)),0)),0),0)</f>
        <v/>
      </c>
      <c r="H153" s="27">
        <f>MAX(0,G153-IF(ISNUMBER(F153),MAX(0,F153),0))</f>
        <v/>
      </c>
      <c r="I153" s="27">
        <f>MID(IF(K153=1,"; Einzug fehlt oder ist kein Datum","")&amp;IF(L153=1,"; Auszug ist kein Datum","")&amp;IF(M153=1,"; Auszug liegt vor Einzug","")&amp;IF(N153=1,"; Bewohner-ID fehlt","")&amp;IF(O153=1,"; Bewohner-ID doppelt","")&amp;IF(P153=1,"; Abwesenheitstage ungültig (ganze Zahl ab 0)","")&amp;IF(Q153=1,"; Abwesenheit größer als Aufenthaltstage","")&amp;IF(R153=1,"; Ein- und Auszug am selben Tag (Zählregel laut Vertrag prüfen)","")&amp;IF(S153=1,"; Kein Aufenthaltstag im Abrechnungsmonat",""),3,400)</f>
        <v/>
      </c>
      <c r="J153" s="22">
        <f>IF(LEN(B153)+LEN(C153)+LEN(D153)+LEN(E153)+LEN(F153)&gt;0,1,0)</f>
        <v/>
      </c>
      <c r="K153" s="22">
        <f>IF(J153=1,IF(ISNUMBER(D153),0,1),0)</f>
        <v/>
      </c>
      <c r="L153" s="22">
        <f>IF(LEN(E153)&gt;0,IF(ISNUMBER(E153),0,1),0)</f>
        <v/>
      </c>
      <c r="M153" s="22">
        <f>IF(ISNUMBER(D153),IF(ISNUMBER(E153),IF(_xlfn.DAYS(DATE(YEAR(E153),MONTH(E153),DAY(E153)),DATE(YEAR(D153),MONTH(D153),DAY(D153)))&lt;0,1,0),0),0)</f>
        <v/>
      </c>
      <c r="N153" s="22">
        <f>IF(J153=1,IF(LEN(B153)&gt;0,0,1),0)</f>
        <v/>
      </c>
      <c r="O153" s="22">
        <f>IF(LEN(B153)&gt;0,IF(SUMPRODUCT(($B$5:$B$504=B153)*1)&gt;1,1,0),0)</f>
        <v/>
      </c>
      <c r="P153" s="22">
        <f>IF(LEN(F153)&gt;0,IF(ISNUMBER(F153),IF(F153&lt;0,1,IF(F153&lt;&gt;INT(F153),1,0)),1),0)</f>
        <v/>
      </c>
      <c r="Q153" s="22">
        <f>IF(ISNUMBER(F153),IF(ISNUMBER(Eingaben!$C$16),IF(F153&gt;G153,1,0),0),0)</f>
        <v/>
      </c>
      <c r="R153" s="22">
        <f>IF(ISNUMBER(D153),IF(ISNUMBER(E153),IF(_xlfn.DAYS(DATE(YEAR(E153),MONTH(E153),DAY(E153)),DATE(YEAR(D153),MONTH(D153),DAY(D153)))=0,1,0),0),0)</f>
        <v/>
      </c>
      <c r="S153" s="22">
        <f>IF(J153=1,IF(ISNUMBER(Eingaben!$C$16),IF(K153+L153+M153+R153=0,IF(G153=0,1,0),0),0),0)</f>
        <v/>
      </c>
    </row>
    <row r="154">
      <c r="A154" s="22" t="n">
        <v>150</v>
      </c>
      <c r="B154" s="24" t="n"/>
      <c r="C154" s="24" t="n"/>
      <c r="D154" s="25" t="n"/>
      <c r="E154" s="25" t="n"/>
      <c r="F154" s="26" t="n"/>
      <c r="G154" s="27">
        <f>IF(ISNUMBER(Eingaben!$C$16),IF(ISNUMBER(D154),IF(LEN(E154)=0,MAX(0,_xlfn.DAYS(Eingaben!$C$17,MAX(DATE(YEAR(D154),MONTH(D154),DAY(D154)),Eingaben!$C$16))+1),IF(ISNUMBER(E154),IF(_xlfn.DAYS(DATE(YEAR(E154),MONTH(E154),DAY(E154)),DATE(YEAR(D154),MONTH(D154),DAY(D154)))&lt;0,0,MAX(0,MIN(_xlfn.DAYS(Eingaben!$C$17,MAX(DATE(YEAR(D154),MONTH(D154),DAY(D154)),Eingaben!$C$16)),MAX(_xlfn.DAYS(DATE(YEAR(E154),MONTH(E154),DAY(E154)),MAX(DATE(YEAR(D154),MONTH(D154),DAY(D154)),Eingaben!$C$16))-1+Eingaben!$C$19,_xlfn.DAYS(DATE(YEAR(D154),MONTH(D154),DAY(D154)),MAX(DATE(YEAR(D154),MONTH(D154),DAY(D154)),Eingaben!$C$16))))+1)),0)),0),0)</f>
        <v/>
      </c>
      <c r="H154" s="27">
        <f>MAX(0,G154-IF(ISNUMBER(F154),MAX(0,F154),0))</f>
        <v/>
      </c>
      <c r="I154" s="27">
        <f>MID(IF(K154=1,"; Einzug fehlt oder ist kein Datum","")&amp;IF(L154=1,"; Auszug ist kein Datum","")&amp;IF(M154=1,"; Auszug liegt vor Einzug","")&amp;IF(N154=1,"; Bewohner-ID fehlt","")&amp;IF(O154=1,"; Bewohner-ID doppelt","")&amp;IF(P154=1,"; Abwesenheitstage ungültig (ganze Zahl ab 0)","")&amp;IF(Q154=1,"; Abwesenheit größer als Aufenthaltstage","")&amp;IF(R154=1,"; Ein- und Auszug am selben Tag (Zählregel laut Vertrag prüfen)","")&amp;IF(S154=1,"; Kein Aufenthaltstag im Abrechnungsmonat",""),3,400)</f>
        <v/>
      </c>
      <c r="J154" s="22">
        <f>IF(LEN(B154)+LEN(C154)+LEN(D154)+LEN(E154)+LEN(F154)&gt;0,1,0)</f>
        <v/>
      </c>
      <c r="K154" s="22">
        <f>IF(J154=1,IF(ISNUMBER(D154),0,1),0)</f>
        <v/>
      </c>
      <c r="L154" s="22">
        <f>IF(LEN(E154)&gt;0,IF(ISNUMBER(E154),0,1),0)</f>
        <v/>
      </c>
      <c r="M154" s="22">
        <f>IF(ISNUMBER(D154),IF(ISNUMBER(E154),IF(_xlfn.DAYS(DATE(YEAR(E154),MONTH(E154),DAY(E154)),DATE(YEAR(D154),MONTH(D154),DAY(D154)))&lt;0,1,0),0),0)</f>
        <v/>
      </c>
      <c r="N154" s="22">
        <f>IF(J154=1,IF(LEN(B154)&gt;0,0,1),0)</f>
        <v/>
      </c>
      <c r="O154" s="22">
        <f>IF(LEN(B154)&gt;0,IF(SUMPRODUCT(($B$5:$B$504=B154)*1)&gt;1,1,0),0)</f>
        <v/>
      </c>
      <c r="P154" s="22">
        <f>IF(LEN(F154)&gt;0,IF(ISNUMBER(F154),IF(F154&lt;0,1,IF(F154&lt;&gt;INT(F154),1,0)),1),0)</f>
        <v/>
      </c>
      <c r="Q154" s="22">
        <f>IF(ISNUMBER(F154),IF(ISNUMBER(Eingaben!$C$16),IF(F154&gt;G154,1,0),0),0)</f>
        <v/>
      </c>
      <c r="R154" s="22">
        <f>IF(ISNUMBER(D154),IF(ISNUMBER(E154),IF(_xlfn.DAYS(DATE(YEAR(E154),MONTH(E154),DAY(E154)),DATE(YEAR(D154),MONTH(D154),DAY(D154)))=0,1,0),0),0)</f>
        <v/>
      </c>
      <c r="S154" s="22">
        <f>IF(J154=1,IF(ISNUMBER(Eingaben!$C$16),IF(K154+L154+M154+R154=0,IF(G154=0,1,0),0),0),0)</f>
        <v/>
      </c>
    </row>
    <row r="155">
      <c r="A155" s="22" t="n">
        <v>151</v>
      </c>
      <c r="B155" s="24" t="n"/>
      <c r="C155" s="24" t="n"/>
      <c r="D155" s="25" t="n"/>
      <c r="E155" s="25" t="n"/>
      <c r="F155" s="26" t="n"/>
      <c r="G155" s="27">
        <f>IF(ISNUMBER(Eingaben!$C$16),IF(ISNUMBER(D155),IF(LEN(E155)=0,MAX(0,_xlfn.DAYS(Eingaben!$C$17,MAX(DATE(YEAR(D155),MONTH(D155),DAY(D155)),Eingaben!$C$16))+1),IF(ISNUMBER(E155),IF(_xlfn.DAYS(DATE(YEAR(E155),MONTH(E155),DAY(E155)),DATE(YEAR(D155),MONTH(D155),DAY(D155)))&lt;0,0,MAX(0,MIN(_xlfn.DAYS(Eingaben!$C$17,MAX(DATE(YEAR(D155),MONTH(D155),DAY(D155)),Eingaben!$C$16)),MAX(_xlfn.DAYS(DATE(YEAR(E155),MONTH(E155),DAY(E155)),MAX(DATE(YEAR(D155),MONTH(D155),DAY(D155)),Eingaben!$C$16))-1+Eingaben!$C$19,_xlfn.DAYS(DATE(YEAR(D155),MONTH(D155),DAY(D155)),MAX(DATE(YEAR(D155),MONTH(D155),DAY(D155)),Eingaben!$C$16))))+1)),0)),0),0)</f>
        <v/>
      </c>
      <c r="H155" s="27">
        <f>MAX(0,G155-IF(ISNUMBER(F155),MAX(0,F155),0))</f>
        <v/>
      </c>
      <c r="I155" s="27">
        <f>MID(IF(K155=1,"; Einzug fehlt oder ist kein Datum","")&amp;IF(L155=1,"; Auszug ist kein Datum","")&amp;IF(M155=1,"; Auszug liegt vor Einzug","")&amp;IF(N155=1,"; Bewohner-ID fehlt","")&amp;IF(O155=1,"; Bewohner-ID doppelt","")&amp;IF(P155=1,"; Abwesenheitstage ungültig (ganze Zahl ab 0)","")&amp;IF(Q155=1,"; Abwesenheit größer als Aufenthaltstage","")&amp;IF(R155=1,"; Ein- und Auszug am selben Tag (Zählregel laut Vertrag prüfen)","")&amp;IF(S155=1,"; Kein Aufenthaltstag im Abrechnungsmonat",""),3,400)</f>
        <v/>
      </c>
      <c r="J155" s="22">
        <f>IF(LEN(B155)+LEN(C155)+LEN(D155)+LEN(E155)+LEN(F155)&gt;0,1,0)</f>
        <v/>
      </c>
      <c r="K155" s="22">
        <f>IF(J155=1,IF(ISNUMBER(D155),0,1),0)</f>
        <v/>
      </c>
      <c r="L155" s="22">
        <f>IF(LEN(E155)&gt;0,IF(ISNUMBER(E155),0,1),0)</f>
        <v/>
      </c>
      <c r="M155" s="22">
        <f>IF(ISNUMBER(D155),IF(ISNUMBER(E155),IF(_xlfn.DAYS(DATE(YEAR(E155),MONTH(E155),DAY(E155)),DATE(YEAR(D155),MONTH(D155),DAY(D155)))&lt;0,1,0),0),0)</f>
        <v/>
      </c>
      <c r="N155" s="22">
        <f>IF(J155=1,IF(LEN(B155)&gt;0,0,1),0)</f>
        <v/>
      </c>
      <c r="O155" s="22">
        <f>IF(LEN(B155)&gt;0,IF(SUMPRODUCT(($B$5:$B$504=B155)*1)&gt;1,1,0),0)</f>
        <v/>
      </c>
      <c r="P155" s="22">
        <f>IF(LEN(F155)&gt;0,IF(ISNUMBER(F155),IF(F155&lt;0,1,IF(F155&lt;&gt;INT(F155),1,0)),1),0)</f>
        <v/>
      </c>
      <c r="Q155" s="22">
        <f>IF(ISNUMBER(F155),IF(ISNUMBER(Eingaben!$C$16),IF(F155&gt;G155,1,0),0),0)</f>
        <v/>
      </c>
      <c r="R155" s="22">
        <f>IF(ISNUMBER(D155),IF(ISNUMBER(E155),IF(_xlfn.DAYS(DATE(YEAR(E155),MONTH(E155),DAY(E155)),DATE(YEAR(D155),MONTH(D155),DAY(D155)))=0,1,0),0),0)</f>
        <v/>
      </c>
      <c r="S155" s="22">
        <f>IF(J155=1,IF(ISNUMBER(Eingaben!$C$16),IF(K155+L155+M155+R155=0,IF(G155=0,1,0),0),0),0)</f>
        <v/>
      </c>
    </row>
    <row r="156">
      <c r="A156" s="22" t="n">
        <v>152</v>
      </c>
      <c r="B156" s="24" t="n"/>
      <c r="C156" s="24" t="n"/>
      <c r="D156" s="25" t="n"/>
      <c r="E156" s="25" t="n"/>
      <c r="F156" s="26" t="n"/>
      <c r="G156" s="27">
        <f>IF(ISNUMBER(Eingaben!$C$16),IF(ISNUMBER(D156),IF(LEN(E156)=0,MAX(0,_xlfn.DAYS(Eingaben!$C$17,MAX(DATE(YEAR(D156),MONTH(D156),DAY(D156)),Eingaben!$C$16))+1),IF(ISNUMBER(E156),IF(_xlfn.DAYS(DATE(YEAR(E156),MONTH(E156),DAY(E156)),DATE(YEAR(D156),MONTH(D156),DAY(D156)))&lt;0,0,MAX(0,MIN(_xlfn.DAYS(Eingaben!$C$17,MAX(DATE(YEAR(D156),MONTH(D156),DAY(D156)),Eingaben!$C$16)),MAX(_xlfn.DAYS(DATE(YEAR(E156),MONTH(E156),DAY(E156)),MAX(DATE(YEAR(D156),MONTH(D156),DAY(D156)),Eingaben!$C$16))-1+Eingaben!$C$19,_xlfn.DAYS(DATE(YEAR(D156),MONTH(D156),DAY(D156)),MAX(DATE(YEAR(D156),MONTH(D156),DAY(D156)),Eingaben!$C$16))))+1)),0)),0),0)</f>
        <v/>
      </c>
      <c r="H156" s="27">
        <f>MAX(0,G156-IF(ISNUMBER(F156),MAX(0,F156),0))</f>
        <v/>
      </c>
      <c r="I156" s="27">
        <f>MID(IF(K156=1,"; Einzug fehlt oder ist kein Datum","")&amp;IF(L156=1,"; Auszug ist kein Datum","")&amp;IF(M156=1,"; Auszug liegt vor Einzug","")&amp;IF(N156=1,"; Bewohner-ID fehlt","")&amp;IF(O156=1,"; Bewohner-ID doppelt","")&amp;IF(P156=1,"; Abwesenheitstage ungültig (ganze Zahl ab 0)","")&amp;IF(Q156=1,"; Abwesenheit größer als Aufenthaltstage","")&amp;IF(R156=1,"; Ein- und Auszug am selben Tag (Zählregel laut Vertrag prüfen)","")&amp;IF(S156=1,"; Kein Aufenthaltstag im Abrechnungsmonat",""),3,400)</f>
        <v/>
      </c>
      <c r="J156" s="22">
        <f>IF(LEN(B156)+LEN(C156)+LEN(D156)+LEN(E156)+LEN(F156)&gt;0,1,0)</f>
        <v/>
      </c>
      <c r="K156" s="22">
        <f>IF(J156=1,IF(ISNUMBER(D156),0,1),0)</f>
        <v/>
      </c>
      <c r="L156" s="22">
        <f>IF(LEN(E156)&gt;0,IF(ISNUMBER(E156),0,1),0)</f>
        <v/>
      </c>
      <c r="M156" s="22">
        <f>IF(ISNUMBER(D156),IF(ISNUMBER(E156),IF(_xlfn.DAYS(DATE(YEAR(E156),MONTH(E156),DAY(E156)),DATE(YEAR(D156),MONTH(D156),DAY(D156)))&lt;0,1,0),0),0)</f>
        <v/>
      </c>
      <c r="N156" s="22">
        <f>IF(J156=1,IF(LEN(B156)&gt;0,0,1),0)</f>
        <v/>
      </c>
      <c r="O156" s="22">
        <f>IF(LEN(B156)&gt;0,IF(SUMPRODUCT(($B$5:$B$504=B156)*1)&gt;1,1,0),0)</f>
        <v/>
      </c>
      <c r="P156" s="22">
        <f>IF(LEN(F156)&gt;0,IF(ISNUMBER(F156),IF(F156&lt;0,1,IF(F156&lt;&gt;INT(F156),1,0)),1),0)</f>
        <v/>
      </c>
      <c r="Q156" s="22">
        <f>IF(ISNUMBER(F156),IF(ISNUMBER(Eingaben!$C$16),IF(F156&gt;G156,1,0),0),0)</f>
        <v/>
      </c>
      <c r="R156" s="22">
        <f>IF(ISNUMBER(D156),IF(ISNUMBER(E156),IF(_xlfn.DAYS(DATE(YEAR(E156),MONTH(E156),DAY(E156)),DATE(YEAR(D156),MONTH(D156),DAY(D156)))=0,1,0),0),0)</f>
        <v/>
      </c>
      <c r="S156" s="22">
        <f>IF(J156=1,IF(ISNUMBER(Eingaben!$C$16),IF(K156+L156+M156+R156=0,IF(G156=0,1,0),0),0),0)</f>
        <v/>
      </c>
    </row>
    <row r="157">
      <c r="A157" s="22" t="n">
        <v>153</v>
      </c>
      <c r="B157" s="24" t="n"/>
      <c r="C157" s="24" t="n"/>
      <c r="D157" s="25" t="n"/>
      <c r="E157" s="25" t="n"/>
      <c r="F157" s="26" t="n"/>
      <c r="G157" s="27">
        <f>IF(ISNUMBER(Eingaben!$C$16),IF(ISNUMBER(D157),IF(LEN(E157)=0,MAX(0,_xlfn.DAYS(Eingaben!$C$17,MAX(DATE(YEAR(D157),MONTH(D157),DAY(D157)),Eingaben!$C$16))+1),IF(ISNUMBER(E157),IF(_xlfn.DAYS(DATE(YEAR(E157),MONTH(E157),DAY(E157)),DATE(YEAR(D157),MONTH(D157),DAY(D157)))&lt;0,0,MAX(0,MIN(_xlfn.DAYS(Eingaben!$C$17,MAX(DATE(YEAR(D157),MONTH(D157),DAY(D157)),Eingaben!$C$16)),MAX(_xlfn.DAYS(DATE(YEAR(E157),MONTH(E157),DAY(E157)),MAX(DATE(YEAR(D157),MONTH(D157),DAY(D157)),Eingaben!$C$16))-1+Eingaben!$C$19,_xlfn.DAYS(DATE(YEAR(D157),MONTH(D157),DAY(D157)),MAX(DATE(YEAR(D157),MONTH(D157),DAY(D157)),Eingaben!$C$16))))+1)),0)),0),0)</f>
        <v/>
      </c>
      <c r="H157" s="27">
        <f>MAX(0,G157-IF(ISNUMBER(F157),MAX(0,F157),0))</f>
        <v/>
      </c>
      <c r="I157" s="27">
        <f>MID(IF(K157=1,"; Einzug fehlt oder ist kein Datum","")&amp;IF(L157=1,"; Auszug ist kein Datum","")&amp;IF(M157=1,"; Auszug liegt vor Einzug","")&amp;IF(N157=1,"; Bewohner-ID fehlt","")&amp;IF(O157=1,"; Bewohner-ID doppelt","")&amp;IF(P157=1,"; Abwesenheitstage ungültig (ganze Zahl ab 0)","")&amp;IF(Q157=1,"; Abwesenheit größer als Aufenthaltstage","")&amp;IF(R157=1,"; Ein- und Auszug am selben Tag (Zählregel laut Vertrag prüfen)","")&amp;IF(S157=1,"; Kein Aufenthaltstag im Abrechnungsmonat",""),3,400)</f>
        <v/>
      </c>
      <c r="J157" s="22">
        <f>IF(LEN(B157)+LEN(C157)+LEN(D157)+LEN(E157)+LEN(F157)&gt;0,1,0)</f>
        <v/>
      </c>
      <c r="K157" s="22">
        <f>IF(J157=1,IF(ISNUMBER(D157),0,1),0)</f>
        <v/>
      </c>
      <c r="L157" s="22">
        <f>IF(LEN(E157)&gt;0,IF(ISNUMBER(E157),0,1),0)</f>
        <v/>
      </c>
      <c r="M157" s="22">
        <f>IF(ISNUMBER(D157),IF(ISNUMBER(E157),IF(_xlfn.DAYS(DATE(YEAR(E157),MONTH(E157),DAY(E157)),DATE(YEAR(D157),MONTH(D157),DAY(D157)))&lt;0,1,0),0),0)</f>
        <v/>
      </c>
      <c r="N157" s="22">
        <f>IF(J157=1,IF(LEN(B157)&gt;0,0,1),0)</f>
        <v/>
      </c>
      <c r="O157" s="22">
        <f>IF(LEN(B157)&gt;0,IF(SUMPRODUCT(($B$5:$B$504=B157)*1)&gt;1,1,0),0)</f>
        <v/>
      </c>
      <c r="P157" s="22">
        <f>IF(LEN(F157)&gt;0,IF(ISNUMBER(F157),IF(F157&lt;0,1,IF(F157&lt;&gt;INT(F157),1,0)),1),0)</f>
        <v/>
      </c>
      <c r="Q157" s="22">
        <f>IF(ISNUMBER(F157),IF(ISNUMBER(Eingaben!$C$16),IF(F157&gt;G157,1,0),0),0)</f>
        <v/>
      </c>
      <c r="R157" s="22">
        <f>IF(ISNUMBER(D157),IF(ISNUMBER(E157),IF(_xlfn.DAYS(DATE(YEAR(E157),MONTH(E157),DAY(E157)),DATE(YEAR(D157),MONTH(D157),DAY(D157)))=0,1,0),0),0)</f>
        <v/>
      </c>
      <c r="S157" s="22">
        <f>IF(J157=1,IF(ISNUMBER(Eingaben!$C$16),IF(K157+L157+M157+R157=0,IF(G157=0,1,0),0),0),0)</f>
        <v/>
      </c>
    </row>
    <row r="158">
      <c r="A158" s="22" t="n">
        <v>154</v>
      </c>
      <c r="B158" s="24" t="n"/>
      <c r="C158" s="24" t="n"/>
      <c r="D158" s="25" t="n"/>
      <c r="E158" s="25" t="n"/>
      <c r="F158" s="26" t="n"/>
      <c r="G158" s="27">
        <f>IF(ISNUMBER(Eingaben!$C$16),IF(ISNUMBER(D158),IF(LEN(E158)=0,MAX(0,_xlfn.DAYS(Eingaben!$C$17,MAX(DATE(YEAR(D158),MONTH(D158),DAY(D158)),Eingaben!$C$16))+1),IF(ISNUMBER(E158),IF(_xlfn.DAYS(DATE(YEAR(E158),MONTH(E158),DAY(E158)),DATE(YEAR(D158),MONTH(D158),DAY(D158)))&lt;0,0,MAX(0,MIN(_xlfn.DAYS(Eingaben!$C$17,MAX(DATE(YEAR(D158),MONTH(D158),DAY(D158)),Eingaben!$C$16)),MAX(_xlfn.DAYS(DATE(YEAR(E158),MONTH(E158),DAY(E158)),MAX(DATE(YEAR(D158),MONTH(D158),DAY(D158)),Eingaben!$C$16))-1+Eingaben!$C$19,_xlfn.DAYS(DATE(YEAR(D158),MONTH(D158),DAY(D158)),MAX(DATE(YEAR(D158),MONTH(D158),DAY(D158)),Eingaben!$C$16))))+1)),0)),0),0)</f>
        <v/>
      </c>
      <c r="H158" s="27">
        <f>MAX(0,G158-IF(ISNUMBER(F158),MAX(0,F158),0))</f>
        <v/>
      </c>
      <c r="I158" s="27">
        <f>MID(IF(K158=1,"; Einzug fehlt oder ist kein Datum","")&amp;IF(L158=1,"; Auszug ist kein Datum","")&amp;IF(M158=1,"; Auszug liegt vor Einzug","")&amp;IF(N158=1,"; Bewohner-ID fehlt","")&amp;IF(O158=1,"; Bewohner-ID doppelt","")&amp;IF(P158=1,"; Abwesenheitstage ungültig (ganze Zahl ab 0)","")&amp;IF(Q158=1,"; Abwesenheit größer als Aufenthaltstage","")&amp;IF(R158=1,"; Ein- und Auszug am selben Tag (Zählregel laut Vertrag prüfen)","")&amp;IF(S158=1,"; Kein Aufenthaltstag im Abrechnungsmonat",""),3,400)</f>
        <v/>
      </c>
      <c r="J158" s="22">
        <f>IF(LEN(B158)+LEN(C158)+LEN(D158)+LEN(E158)+LEN(F158)&gt;0,1,0)</f>
        <v/>
      </c>
      <c r="K158" s="22">
        <f>IF(J158=1,IF(ISNUMBER(D158),0,1),0)</f>
        <v/>
      </c>
      <c r="L158" s="22">
        <f>IF(LEN(E158)&gt;0,IF(ISNUMBER(E158),0,1),0)</f>
        <v/>
      </c>
      <c r="M158" s="22">
        <f>IF(ISNUMBER(D158),IF(ISNUMBER(E158),IF(_xlfn.DAYS(DATE(YEAR(E158),MONTH(E158),DAY(E158)),DATE(YEAR(D158),MONTH(D158),DAY(D158)))&lt;0,1,0),0),0)</f>
        <v/>
      </c>
      <c r="N158" s="22">
        <f>IF(J158=1,IF(LEN(B158)&gt;0,0,1),0)</f>
        <v/>
      </c>
      <c r="O158" s="22">
        <f>IF(LEN(B158)&gt;0,IF(SUMPRODUCT(($B$5:$B$504=B158)*1)&gt;1,1,0),0)</f>
        <v/>
      </c>
      <c r="P158" s="22">
        <f>IF(LEN(F158)&gt;0,IF(ISNUMBER(F158),IF(F158&lt;0,1,IF(F158&lt;&gt;INT(F158),1,0)),1),0)</f>
        <v/>
      </c>
      <c r="Q158" s="22">
        <f>IF(ISNUMBER(F158),IF(ISNUMBER(Eingaben!$C$16),IF(F158&gt;G158,1,0),0),0)</f>
        <v/>
      </c>
      <c r="R158" s="22">
        <f>IF(ISNUMBER(D158),IF(ISNUMBER(E158),IF(_xlfn.DAYS(DATE(YEAR(E158),MONTH(E158),DAY(E158)),DATE(YEAR(D158),MONTH(D158),DAY(D158)))=0,1,0),0),0)</f>
        <v/>
      </c>
      <c r="S158" s="22">
        <f>IF(J158=1,IF(ISNUMBER(Eingaben!$C$16),IF(K158+L158+M158+R158=0,IF(G158=0,1,0),0),0),0)</f>
        <v/>
      </c>
    </row>
    <row r="159">
      <c r="A159" s="22" t="n">
        <v>155</v>
      </c>
      <c r="B159" s="24" t="n"/>
      <c r="C159" s="24" t="n"/>
      <c r="D159" s="25" t="n"/>
      <c r="E159" s="25" t="n"/>
      <c r="F159" s="26" t="n"/>
      <c r="G159" s="27">
        <f>IF(ISNUMBER(Eingaben!$C$16),IF(ISNUMBER(D159),IF(LEN(E159)=0,MAX(0,_xlfn.DAYS(Eingaben!$C$17,MAX(DATE(YEAR(D159),MONTH(D159),DAY(D159)),Eingaben!$C$16))+1),IF(ISNUMBER(E159),IF(_xlfn.DAYS(DATE(YEAR(E159),MONTH(E159),DAY(E159)),DATE(YEAR(D159),MONTH(D159),DAY(D159)))&lt;0,0,MAX(0,MIN(_xlfn.DAYS(Eingaben!$C$17,MAX(DATE(YEAR(D159),MONTH(D159),DAY(D159)),Eingaben!$C$16)),MAX(_xlfn.DAYS(DATE(YEAR(E159),MONTH(E159),DAY(E159)),MAX(DATE(YEAR(D159),MONTH(D159),DAY(D159)),Eingaben!$C$16))-1+Eingaben!$C$19,_xlfn.DAYS(DATE(YEAR(D159),MONTH(D159),DAY(D159)),MAX(DATE(YEAR(D159),MONTH(D159),DAY(D159)),Eingaben!$C$16))))+1)),0)),0),0)</f>
        <v/>
      </c>
      <c r="H159" s="27">
        <f>MAX(0,G159-IF(ISNUMBER(F159),MAX(0,F159),0))</f>
        <v/>
      </c>
      <c r="I159" s="27">
        <f>MID(IF(K159=1,"; Einzug fehlt oder ist kein Datum","")&amp;IF(L159=1,"; Auszug ist kein Datum","")&amp;IF(M159=1,"; Auszug liegt vor Einzug","")&amp;IF(N159=1,"; Bewohner-ID fehlt","")&amp;IF(O159=1,"; Bewohner-ID doppelt","")&amp;IF(P159=1,"; Abwesenheitstage ungültig (ganze Zahl ab 0)","")&amp;IF(Q159=1,"; Abwesenheit größer als Aufenthaltstage","")&amp;IF(R159=1,"; Ein- und Auszug am selben Tag (Zählregel laut Vertrag prüfen)","")&amp;IF(S159=1,"; Kein Aufenthaltstag im Abrechnungsmonat",""),3,400)</f>
        <v/>
      </c>
      <c r="J159" s="22">
        <f>IF(LEN(B159)+LEN(C159)+LEN(D159)+LEN(E159)+LEN(F159)&gt;0,1,0)</f>
        <v/>
      </c>
      <c r="K159" s="22">
        <f>IF(J159=1,IF(ISNUMBER(D159),0,1),0)</f>
        <v/>
      </c>
      <c r="L159" s="22">
        <f>IF(LEN(E159)&gt;0,IF(ISNUMBER(E159),0,1),0)</f>
        <v/>
      </c>
      <c r="M159" s="22">
        <f>IF(ISNUMBER(D159),IF(ISNUMBER(E159),IF(_xlfn.DAYS(DATE(YEAR(E159),MONTH(E159),DAY(E159)),DATE(YEAR(D159),MONTH(D159),DAY(D159)))&lt;0,1,0),0),0)</f>
        <v/>
      </c>
      <c r="N159" s="22">
        <f>IF(J159=1,IF(LEN(B159)&gt;0,0,1),0)</f>
        <v/>
      </c>
      <c r="O159" s="22">
        <f>IF(LEN(B159)&gt;0,IF(SUMPRODUCT(($B$5:$B$504=B159)*1)&gt;1,1,0),0)</f>
        <v/>
      </c>
      <c r="P159" s="22">
        <f>IF(LEN(F159)&gt;0,IF(ISNUMBER(F159),IF(F159&lt;0,1,IF(F159&lt;&gt;INT(F159),1,0)),1),0)</f>
        <v/>
      </c>
      <c r="Q159" s="22">
        <f>IF(ISNUMBER(F159),IF(ISNUMBER(Eingaben!$C$16),IF(F159&gt;G159,1,0),0),0)</f>
        <v/>
      </c>
      <c r="R159" s="22">
        <f>IF(ISNUMBER(D159),IF(ISNUMBER(E159),IF(_xlfn.DAYS(DATE(YEAR(E159),MONTH(E159),DAY(E159)),DATE(YEAR(D159),MONTH(D159),DAY(D159)))=0,1,0),0),0)</f>
        <v/>
      </c>
      <c r="S159" s="22">
        <f>IF(J159=1,IF(ISNUMBER(Eingaben!$C$16),IF(K159+L159+M159+R159=0,IF(G159=0,1,0),0),0),0)</f>
        <v/>
      </c>
    </row>
    <row r="160">
      <c r="A160" s="22" t="n">
        <v>156</v>
      </c>
      <c r="B160" s="24" t="n"/>
      <c r="C160" s="24" t="n"/>
      <c r="D160" s="25" t="n"/>
      <c r="E160" s="25" t="n"/>
      <c r="F160" s="26" t="n"/>
      <c r="G160" s="27">
        <f>IF(ISNUMBER(Eingaben!$C$16),IF(ISNUMBER(D160),IF(LEN(E160)=0,MAX(0,_xlfn.DAYS(Eingaben!$C$17,MAX(DATE(YEAR(D160),MONTH(D160),DAY(D160)),Eingaben!$C$16))+1),IF(ISNUMBER(E160),IF(_xlfn.DAYS(DATE(YEAR(E160),MONTH(E160),DAY(E160)),DATE(YEAR(D160),MONTH(D160),DAY(D160)))&lt;0,0,MAX(0,MIN(_xlfn.DAYS(Eingaben!$C$17,MAX(DATE(YEAR(D160),MONTH(D160),DAY(D160)),Eingaben!$C$16)),MAX(_xlfn.DAYS(DATE(YEAR(E160),MONTH(E160),DAY(E160)),MAX(DATE(YEAR(D160),MONTH(D160),DAY(D160)),Eingaben!$C$16))-1+Eingaben!$C$19,_xlfn.DAYS(DATE(YEAR(D160),MONTH(D160),DAY(D160)),MAX(DATE(YEAR(D160),MONTH(D160),DAY(D160)),Eingaben!$C$16))))+1)),0)),0),0)</f>
        <v/>
      </c>
      <c r="H160" s="27">
        <f>MAX(0,G160-IF(ISNUMBER(F160),MAX(0,F160),0))</f>
        <v/>
      </c>
      <c r="I160" s="27">
        <f>MID(IF(K160=1,"; Einzug fehlt oder ist kein Datum","")&amp;IF(L160=1,"; Auszug ist kein Datum","")&amp;IF(M160=1,"; Auszug liegt vor Einzug","")&amp;IF(N160=1,"; Bewohner-ID fehlt","")&amp;IF(O160=1,"; Bewohner-ID doppelt","")&amp;IF(P160=1,"; Abwesenheitstage ungültig (ganze Zahl ab 0)","")&amp;IF(Q160=1,"; Abwesenheit größer als Aufenthaltstage","")&amp;IF(R160=1,"; Ein- und Auszug am selben Tag (Zählregel laut Vertrag prüfen)","")&amp;IF(S160=1,"; Kein Aufenthaltstag im Abrechnungsmonat",""),3,400)</f>
        <v/>
      </c>
      <c r="J160" s="22">
        <f>IF(LEN(B160)+LEN(C160)+LEN(D160)+LEN(E160)+LEN(F160)&gt;0,1,0)</f>
        <v/>
      </c>
      <c r="K160" s="22">
        <f>IF(J160=1,IF(ISNUMBER(D160),0,1),0)</f>
        <v/>
      </c>
      <c r="L160" s="22">
        <f>IF(LEN(E160)&gt;0,IF(ISNUMBER(E160),0,1),0)</f>
        <v/>
      </c>
      <c r="M160" s="22">
        <f>IF(ISNUMBER(D160),IF(ISNUMBER(E160),IF(_xlfn.DAYS(DATE(YEAR(E160),MONTH(E160),DAY(E160)),DATE(YEAR(D160),MONTH(D160),DAY(D160)))&lt;0,1,0),0),0)</f>
        <v/>
      </c>
      <c r="N160" s="22">
        <f>IF(J160=1,IF(LEN(B160)&gt;0,0,1),0)</f>
        <v/>
      </c>
      <c r="O160" s="22">
        <f>IF(LEN(B160)&gt;0,IF(SUMPRODUCT(($B$5:$B$504=B160)*1)&gt;1,1,0),0)</f>
        <v/>
      </c>
      <c r="P160" s="22">
        <f>IF(LEN(F160)&gt;0,IF(ISNUMBER(F160),IF(F160&lt;0,1,IF(F160&lt;&gt;INT(F160),1,0)),1),0)</f>
        <v/>
      </c>
      <c r="Q160" s="22">
        <f>IF(ISNUMBER(F160),IF(ISNUMBER(Eingaben!$C$16),IF(F160&gt;G160,1,0),0),0)</f>
        <v/>
      </c>
      <c r="R160" s="22">
        <f>IF(ISNUMBER(D160),IF(ISNUMBER(E160),IF(_xlfn.DAYS(DATE(YEAR(E160),MONTH(E160),DAY(E160)),DATE(YEAR(D160),MONTH(D160),DAY(D160)))=0,1,0),0),0)</f>
        <v/>
      </c>
      <c r="S160" s="22">
        <f>IF(J160=1,IF(ISNUMBER(Eingaben!$C$16),IF(K160+L160+M160+R160=0,IF(G160=0,1,0),0),0),0)</f>
        <v/>
      </c>
    </row>
    <row r="161">
      <c r="A161" s="22" t="n">
        <v>157</v>
      </c>
      <c r="B161" s="24" t="n"/>
      <c r="C161" s="24" t="n"/>
      <c r="D161" s="25" t="n"/>
      <c r="E161" s="25" t="n"/>
      <c r="F161" s="26" t="n"/>
      <c r="G161" s="27">
        <f>IF(ISNUMBER(Eingaben!$C$16),IF(ISNUMBER(D161),IF(LEN(E161)=0,MAX(0,_xlfn.DAYS(Eingaben!$C$17,MAX(DATE(YEAR(D161),MONTH(D161),DAY(D161)),Eingaben!$C$16))+1),IF(ISNUMBER(E161),IF(_xlfn.DAYS(DATE(YEAR(E161),MONTH(E161),DAY(E161)),DATE(YEAR(D161),MONTH(D161),DAY(D161)))&lt;0,0,MAX(0,MIN(_xlfn.DAYS(Eingaben!$C$17,MAX(DATE(YEAR(D161),MONTH(D161),DAY(D161)),Eingaben!$C$16)),MAX(_xlfn.DAYS(DATE(YEAR(E161),MONTH(E161),DAY(E161)),MAX(DATE(YEAR(D161),MONTH(D161),DAY(D161)),Eingaben!$C$16))-1+Eingaben!$C$19,_xlfn.DAYS(DATE(YEAR(D161),MONTH(D161),DAY(D161)),MAX(DATE(YEAR(D161),MONTH(D161),DAY(D161)),Eingaben!$C$16))))+1)),0)),0),0)</f>
        <v/>
      </c>
      <c r="H161" s="27">
        <f>MAX(0,G161-IF(ISNUMBER(F161),MAX(0,F161),0))</f>
        <v/>
      </c>
      <c r="I161" s="27">
        <f>MID(IF(K161=1,"; Einzug fehlt oder ist kein Datum","")&amp;IF(L161=1,"; Auszug ist kein Datum","")&amp;IF(M161=1,"; Auszug liegt vor Einzug","")&amp;IF(N161=1,"; Bewohner-ID fehlt","")&amp;IF(O161=1,"; Bewohner-ID doppelt","")&amp;IF(P161=1,"; Abwesenheitstage ungültig (ganze Zahl ab 0)","")&amp;IF(Q161=1,"; Abwesenheit größer als Aufenthaltstage","")&amp;IF(R161=1,"; Ein- und Auszug am selben Tag (Zählregel laut Vertrag prüfen)","")&amp;IF(S161=1,"; Kein Aufenthaltstag im Abrechnungsmonat",""),3,400)</f>
        <v/>
      </c>
      <c r="J161" s="22">
        <f>IF(LEN(B161)+LEN(C161)+LEN(D161)+LEN(E161)+LEN(F161)&gt;0,1,0)</f>
        <v/>
      </c>
      <c r="K161" s="22">
        <f>IF(J161=1,IF(ISNUMBER(D161),0,1),0)</f>
        <v/>
      </c>
      <c r="L161" s="22">
        <f>IF(LEN(E161)&gt;0,IF(ISNUMBER(E161),0,1),0)</f>
        <v/>
      </c>
      <c r="M161" s="22">
        <f>IF(ISNUMBER(D161),IF(ISNUMBER(E161),IF(_xlfn.DAYS(DATE(YEAR(E161),MONTH(E161),DAY(E161)),DATE(YEAR(D161),MONTH(D161),DAY(D161)))&lt;0,1,0),0),0)</f>
        <v/>
      </c>
      <c r="N161" s="22">
        <f>IF(J161=1,IF(LEN(B161)&gt;0,0,1),0)</f>
        <v/>
      </c>
      <c r="O161" s="22">
        <f>IF(LEN(B161)&gt;0,IF(SUMPRODUCT(($B$5:$B$504=B161)*1)&gt;1,1,0),0)</f>
        <v/>
      </c>
      <c r="P161" s="22">
        <f>IF(LEN(F161)&gt;0,IF(ISNUMBER(F161),IF(F161&lt;0,1,IF(F161&lt;&gt;INT(F161),1,0)),1),0)</f>
        <v/>
      </c>
      <c r="Q161" s="22">
        <f>IF(ISNUMBER(F161),IF(ISNUMBER(Eingaben!$C$16),IF(F161&gt;G161,1,0),0),0)</f>
        <v/>
      </c>
      <c r="R161" s="22">
        <f>IF(ISNUMBER(D161),IF(ISNUMBER(E161),IF(_xlfn.DAYS(DATE(YEAR(E161),MONTH(E161),DAY(E161)),DATE(YEAR(D161),MONTH(D161),DAY(D161)))=0,1,0),0),0)</f>
        <v/>
      </c>
      <c r="S161" s="22">
        <f>IF(J161=1,IF(ISNUMBER(Eingaben!$C$16),IF(K161+L161+M161+R161=0,IF(G161=0,1,0),0),0),0)</f>
        <v/>
      </c>
    </row>
    <row r="162">
      <c r="A162" s="22" t="n">
        <v>158</v>
      </c>
      <c r="B162" s="24" t="n"/>
      <c r="C162" s="24" t="n"/>
      <c r="D162" s="25" t="n"/>
      <c r="E162" s="25" t="n"/>
      <c r="F162" s="26" t="n"/>
      <c r="G162" s="27">
        <f>IF(ISNUMBER(Eingaben!$C$16),IF(ISNUMBER(D162),IF(LEN(E162)=0,MAX(0,_xlfn.DAYS(Eingaben!$C$17,MAX(DATE(YEAR(D162),MONTH(D162),DAY(D162)),Eingaben!$C$16))+1),IF(ISNUMBER(E162),IF(_xlfn.DAYS(DATE(YEAR(E162),MONTH(E162),DAY(E162)),DATE(YEAR(D162),MONTH(D162),DAY(D162)))&lt;0,0,MAX(0,MIN(_xlfn.DAYS(Eingaben!$C$17,MAX(DATE(YEAR(D162),MONTH(D162),DAY(D162)),Eingaben!$C$16)),MAX(_xlfn.DAYS(DATE(YEAR(E162),MONTH(E162),DAY(E162)),MAX(DATE(YEAR(D162),MONTH(D162),DAY(D162)),Eingaben!$C$16))-1+Eingaben!$C$19,_xlfn.DAYS(DATE(YEAR(D162),MONTH(D162),DAY(D162)),MAX(DATE(YEAR(D162),MONTH(D162),DAY(D162)),Eingaben!$C$16))))+1)),0)),0),0)</f>
        <v/>
      </c>
      <c r="H162" s="27">
        <f>MAX(0,G162-IF(ISNUMBER(F162),MAX(0,F162),0))</f>
        <v/>
      </c>
      <c r="I162" s="27">
        <f>MID(IF(K162=1,"; Einzug fehlt oder ist kein Datum","")&amp;IF(L162=1,"; Auszug ist kein Datum","")&amp;IF(M162=1,"; Auszug liegt vor Einzug","")&amp;IF(N162=1,"; Bewohner-ID fehlt","")&amp;IF(O162=1,"; Bewohner-ID doppelt","")&amp;IF(P162=1,"; Abwesenheitstage ungültig (ganze Zahl ab 0)","")&amp;IF(Q162=1,"; Abwesenheit größer als Aufenthaltstage","")&amp;IF(R162=1,"; Ein- und Auszug am selben Tag (Zählregel laut Vertrag prüfen)","")&amp;IF(S162=1,"; Kein Aufenthaltstag im Abrechnungsmonat",""),3,400)</f>
        <v/>
      </c>
      <c r="J162" s="22">
        <f>IF(LEN(B162)+LEN(C162)+LEN(D162)+LEN(E162)+LEN(F162)&gt;0,1,0)</f>
        <v/>
      </c>
      <c r="K162" s="22">
        <f>IF(J162=1,IF(ISNUMBER(D162),0,1),0)</f>
        <v/>
      </c>
      <c r="L162" s="22">
        <f>IF(LEN(E162)&gt;0,IF(ISNUMBER(E162),0,1),0)</f>
        <v/>
      </c>
      <c r="M162" s="22">
        <f>IF(ISNUMBER(D162),IF(ISNUMBER(E162),IF(_xlfn.DAYS(DATE(YEAR(E162),MONTH(E162),DAY(E162)),DATE(YEAR(D162),MONTH(D162),DAY(D162)))&lt;0,1,0),0),0)</f>
        <v/>
      </c>
      <c r="N162" s="22">
        <f>IF(J162=1,IF(LEN(B162)&gt;0,0,1),0)</f>
        <v/>
      </c>
      <c r="O162" s="22">
        <f>IF(LEN(B162)&gt;0,IF(SUMPRODUCT(($B$5:$B$504=B162)*1)&gt;1,1,0),0)</f>
        <v/>
      </c>
      <c r="P162" s="22">
        <f>IF(LEN(F162)&gt;0,IF(ISNUMBER(F162),IF(F162&lt;0,1,IF(F162&lt;&gt;INT(F162),1,0)),1),0)</f>
        <v/>
      </c>
      <c r="Q162" s="22">
        <f>IF(ISNUMBER(F162),IF(ISNUMBER(Eingaben!$C$16),IF(F162&gt;G162,1,0),0),0)</f>
        <v/>
      </c>
      <c r="R162" s="22">
        <f>IF(ISNUMBER(D162),IF(ISNUMBER(E162),IF(_xlfn.DAYS(DATE(YEAR(E162),MONTH(E162),DAY(E162)),DATE(YEAR(D162),MONTH(D162),DAY(D162)))=0,1,0),0),0)</f>
        <v/>
      </c>
      <c r="S162" s="22">
        <f>IF(J162=1,IF(ISNUMBER(Eingaben!$C$16),IF(K162+L162+M162+R162=0,IF(G162=0,1,0),0),0),0)</f>
        <v/>
      </c>
    </row>
    <row r="163">
      <c r="A163" s="22" t="n">
        <v>159</v>
      </c>
      <c r="B163" s="24" t="n"/>
      <c r="C163" s="24" t="n"/>
      <c r="D163" s="25" t="n"/>
      <c r="E163" s="25" t="n"/>
      <c r="F163" s="26" t="n"/>
      <c r="G163" s="27">
        <f>IF(ISNUMBER(Eingaben!$C$16),IF(ISNUMBER(D163),IF(LEN(E163)=0,MAX(0,_xlfn.DAYS(Eingaben!$C$17,MAX(DATE(YEAR(D163),MONTH(D163),DAY(D163)),Eingaben!$C$16))+1),IF(ISNUMBER(E163),IF(_xlfn.DAYS(DATE(YEAR(E163),MONTH(E163),DAY(E163)),DATE(YEAR(D163),MONTH(D163),DAY(D163)))&lt;0,0,MAX(0,MIN(_xlfn.DAYS(Eingaben!$C$17,MAX(DATE(YEAR(D163),MONTH(D163),DAY(D163)),Eingaben!$C$16)),MAX(_xlfn.DAYS(DATE(YEAR(E163),MONTH(E163),DAY(E163)),MAX(DATE(YEAR(D163),MONTH(D163),DAY(D163)),Eingaben!$C$16))-1+Eingaben!$C$19,_xlfn.DAYS(DATE(YEAR(D163),MONTH(D163),DAY(D163)),MAX(DATE(YEAR(D163),MONTH(D163),DAY(D163)),Eingaben!$C$16))))+1)),0)),0),0)</f>
        <v/>
      </c>
      <c r="H163" s="27">
        <f>MAX(0,G163-IF(ISNUMBER(F163),MAX(0,F163),0))</f>
        <v/>
      </c>
      <c r="I163" s="27">
        <f>MID(IF(K163=1,"; Einzug fehlt oder ist kein Datum","")&amp;IF(L163=1,"; Auszug ist kein Datum","")&amp;IF(M163=1,"; Auszug liegt vor Einzug","")&amp;IF(N163=1,"; Bewohner-ID fehlt","")&amp;IF(O163=1,"; Bewohner-ID doppelt","")&amp;IF(P163=1,"; Abwesenheitstage ungültig (ganze Zahl ab 0)","")&amp;IF(Q163=1,"; Abwesenheit größer als Aufenthaltstage","")&amp;IF(R163=1,"; Ein- und Auszug am selben Tag (Zählregel laut Vertrag prüfen)","")&amp;IF(S163=1,"; Kein Aufenthaltstag im Abrechnungsmonat",""),3,400)</f>
        <v/>
      </c>
      <c r="J163" s="22">
        <f>IF(LEN(B163)+LEN(C163)+LEN(D163)+LEN(E163)+LEN(F163)&gt;0,1,0)</f>
        <v/>
      </c>
      <c r="K163" s="22">
        <f>IF(J163=1,IF(ISNUMBER(D163),0,1),0)</f>
        <v/>
      </c>
      <c r="L163" s="22">
        <f>IF(LEN(E163)&gt;0,IF(ISNUMBER(E163),0,1),0)</f>
        <v/>
      </c>
      <c r="M163" s="22">
        <f>IF(ISNUMBER(D163),IF(ISNUMBER(E163),IF(_xlfn.DAYS(DATE(YEAR(E163),MONTH(E163),DAY(E163)),DATE(YEAR(D163),MONTH(D163),DAY(D163)))&lt;0,1,0),0),0)</f>
        <v/>
      </c>
      <c r="N163" s="22">
        <f>IF(J163=1,IF(LEN(B163)&gt;0,0,1),0)</f>
        <v/>
      </c>
      <c r="O163" s="22">
        <f>IF(LEN(B163)&gt;0,IF(SUMPRODUCT(($B$5:$B$504=B163)*1)&gt;1,1,0),0)</f>
        <v/>
      </c>
      <c r="P163" s="22">
        <f>IF(LEN(F163)&gt;0,IF(ISNUMBER(F163),IF(F163&lt;0,1,IF(F163&lt;&gt;INT(F163),1,0)),1),0)</f>
        <v/>
      </c>
      <c r="Q163" s="22">
        <f>IF(ISNUMBER(F163),IF(ISNUMBER(Eingaben!$C$16),IF(F163&gt;G163,1,0),0),0)</f>
        <v/>
      </c>
      <c r="R163" s="22">
        <f>IF(ISNUMBER(D163),IF(ISNUMBER(E163),IF(_xlfn.DAYS(DATE(YEAR(E163),MONTH(E163),DAY(E163)),DATE(YEAR(D163),MONTH(D163),DAY(D163)))=0,1,0),0),0)</f>
        <v/>
      </c>
      <c r="S163" s="22">
        <f>IF(J163=1,IF(ISNUMBER(Eingaben!$C$16),IF(K163+L163+M163+R163=0,IF(G163=0,1,0),0),0),0)</f>
        <v/>
      </c>
    </row>
    <row r="164">
      <c r="A164" s="22" t="n">
        <v>160</v>
      </c>
      <c r="B164" s="24" t="n"/>
      <c r="C164" s="24" t="n"/>
      <c r="D164" s="25" t="n"/>
      <c r="E164" s="25" t="n"/>
      <c r="F164" s="26" t="n"/>
      <c r="G164" s="27">
        <f>IF(ISNUMBER(Eingaben!$C$16),IF(ISNUMBER(D164),IF(LEN(E164)=0,MAX(0,_xlfn.DAYS(Eingaben!$C$17,MAX(DATE(YEAR(D164),MONTH(D164),DAY(D164)),Eingaben!$C$16))+1),IF(ISNUMBER(E164),IF(_xlfn.DAYS(DATE(YEAR(E164),MONTH(E164),DAY(E164)),DATE(YEAR(D164),MONTH(D164),DAY(D164)))&lt;0,0,MAX(0,MIN(_xlfn.DAYS(Eingaben!$C$17,MAX(DATE(YEAR(D164),MONTH(D164),DAY(D164)),Eingaben!$C$16)),MAX(_xlfn.DAYS(DATE(YEAR(E164),MONTH(E164),DAY(E164)),MAX(DATE(YEAR(D164),MONTH(D164),DAY(D164)),Eingaben!$C$16))-1+Eingaben!$C$19,_xlfn.DAYS(DATE(YEAR(D164),MONTH(D164),DAY(D164)),MAX(DATE(YEAR(D164),MONTH(D164),DAY(D164)),Eingaben!$C$16))))+1)),0)),0),0)</f>
        <v/>
      </c>
      <c r="H164" s="27">
        <f>MAX(0,G164-IF(ISNUMBER(F164),MAX(0,F164),0))</f>
        <v/>
      </c>
      <c r="I164" s="27">
        <f>MID(IF(K164=1,"; Einzug fehlt oder ist kein Datum","")&amp;IF(L164=1,"; Auszug ist kein Datum","")&amp;IF(M164=1,"; Auszug liegt vor Einzug","")&amp;IF(N164=1,"; Bewohner-ID fehlt","")&amp;IF(O164=1,"; Bewohner-ID doppelt","")&amp;IF(P164=1,"; Abwesenheitstage ungültig (ganze Zahl ab 0)","")&amp;IF(Q164=1,"; Abwesenheit größer als Aufenthaltstage","")&amp;IF(R164=1,"; Ein- und Auszug am selben Tag (Zählregel laut Vertrag prüfen)","")&amp;IF(S164=1,"; Kein Aufenthaltstag im Abrechnungsmonat",""),3,400)</f>
        <v/>
      </c>
      <c r="J164" s="22">
        <f>IF(LEN(B164)+LEN(C164)+LEN(D164)+LEN(E164)+LEN(F164)&gt;0,1,0)</f>
        <v/>
      </c>
      <c r="K164" s="22">
        <f>IF(J164=1,IF(ISNUMBER(D164),0,1),0)</f>
        <v/>
      </c>
      <c r="L164" s="22">
        <f>IF(LEN(E164)&gt;0,IF(ISNUMBER(E164),0,1),0)</f>
        <v/>
      </c>
      <c r="M164" s="22">
        <f>IF(ISNUMBER(D164),IF(ISNUMBER(E164),IF(_xlfn.DAYS(DATE(YEAR(E164),MONTH(E164),DAY(E164)),DATE(YEAR(D164),MONTH(D164),DAY(D164)))&lt;0,1,0),0),0)</f>
        <v/>
      </c>
      <c r="N164" s="22">
        <f>IF(J164=1,IF(LEN(B164)&gt;0,0,1),0)</f>
        <v/>
      </c>
      <c r="O164" s="22">
        <f>IF(LEN(B164)&gt;0,IF(SUMPRODUCT(($B$5:$B$504=B164)*1)&gt;1,1,0),0)</f>
        <v/>
      </c>
      <c r="P164" s="22">
        <f>IF(LEN(F164)&gt;0,IF(ISNUMBER(F164),IF(F164&lt;0,1,IF(F164&lt;&gt;INT(F164),1,0)),1),0)</f>
        <v/>
      </c>
      <c r="Q164" s="22">
        <f>IF(ISNUMBER(F164),IF(ISNUMBER(Eingaben!$C$16),IF(F164&gt;G164,1,0),0),0)</f>
        <v/>
      </c>
      <c r="R164" s="22">
        <f>IF(ISNUMBER(D164),IF(ISNUMBER(E164),IF(_xlfn.DAYS(DATE(YEAR(E164),MONTH(E164),DAY(E164)),DATE(YEAR(D164),MONTH(D164),DAY(D164)))=0,1,0),0),0)</f>
        <v/>
      </c>
      <c r="S164" s="22">
        <f>IF(J164=1,IF(ISNUMBER(Eingaben!$C$16),IF(K164+L164+M164+R164=0,IF(G164=0,1,0),0),0),0)</f>
        <v/>
      </c>
    </row>
    <row r="165">
      <c r="A165" s="22" t="n">
        <v>161</v>
      </c>
      <c r="B165" s="24" t="n"/>
      <c r="C165" s="24" t="n"/>
      <c r="D165" s="25" t="n"/>
      <c r="E165" s="25" t="n"/>
      <c r="F165" s="26" t="n"/>
      <c r="G165" s="27">
        <f>IF(ISNUMBER(Eingaben!$C$16),IF(ISNUMBER(D165),IF(LEN(E165)=0,MAX(0,_xlfn.DAYS(Eingaben!$C$17,MAX(DATE(YEAR(D165),MONTH(D165),DAY(D165)),Eingaben!$C$16))+1),IF(ISNUMBER(E165),IF(_xlfn.DAYS(DATE(YEAR(E165),MONTH(E165),DAY(E165)),DATE(YEAR(D165),MONTH(D165),DAY(D165)))&lt;0,0,MAX(0,MIN(_xlfn.DAYS(Eingaben!$C$17,MAX(DATE(YEAR(D165),MONTH(D165),DAY(D165)),Eingaben!$C$16)),MAX(_xlfn.DAYS(DATE(YEAR(E165),MONTH(E165),DAY(E165)),MAX(DATE(YEAR(D165),MONTH(D165),DAY(D165)),Eingaben!$C$16))-1+Eingaben!$C$19,_xlfn.DAYS(DATE(YEAR(D165),MONTH(D165),DAY(D165)),MAX(DATE(YEAR(D165),MONTH(D165),DAY(D165)),Eingaben!$C$16))))+1)),0)),0),0)</f>
        <v/>
      </c>
      <c r="H165" s="27">
        <f>MAX(0,G165-IF(ISNUMBER(F165),MAX(0,F165),0))</f>
        <v/>
      </c>
      <c r="I165" s="27">
        <f>MID(IF(K165=1,"; Einzug fehlt oder ist kein Datum","")&amp;IF(L165=1,"; Auszug ist kein Datum","")&amp;IF(M165=1,"; Auszug liegt vor Einzug","")&amp;IF(N165=1,"; Bewohner-ID fehlt","")&amp;IF(O165=1,"; Bewohner-ID doppelt","")&amp;IF(P165=1,"; Abwesenheitstage ungültig (ganze Zahl ab 0)","")&amp;IF(Q165=1,"; Abwesenheit größer als Aufenthaltstage","")&amp;IF(R165=1,"; Ein- und Auszug am selben Tag (Zählregel laut Vertrag prüfen)","")&amp;IF(S165=1,"; Kein Aufenthaltstag im Abrechnungsmonat",""),3,400)</f>
        <v/>
      </c>
      <c r="J165" s="22">
        <f>IF(LEN(B165)+LEN(C165)+LEN(D165)+LEN(E165)+LEN(F165)&gt;0,1,0)</f>
        <v/>
      </c>
      <c r="K165" s="22">
        <f>IF(J165=1,IF(ISNUMBER(D165),0,1),0)</f>
        <v/>
      </c>
      <c r="L165" s="22">
        <f>IF(LEN(E165)&gt;0,IF(ISNUMBER(E165),0,1),0)</f>
        <v/>
      </c>
      <c r="M165" s="22">
        <f>IF(ISNUMBER(D165),IF(ISNUMBER(E165),IF(_xlfn.DAYS(DATE(YEAR(E165),MONTH(E165),DAY(E165)),DATE(YEAR(D165),MONTH(D165),DAY(D165)))&lt;0,1,0),0),0)</f>
        <v/>
      </c>
      <c r="N165" s="22">
        <f>IF(J165=1,IF(LEN(B165)&gt;0,0,1),0)</f>
        <v/>
      </c>
      <c r="O165" s="22">
        <f>IF(LEN(B165)&gt;0,IF(SUMPRODUCT(($B$5:$B$504=B165)*1)&gt;1,1,0),0)</f>
        <v/>
      </c>
      <c r="P165" s="22">
        <f>IF(LEN(F165)&gt;0,IF(ISNUMBER(F165),IF(F165&lt;0,1,IF(F165&lt;&gt;INT(F165),1,0)),1),0)</f>
        <v/>
      </c>
      <c r="Q165" s="22">
        <f>IF(ISNUMBER(F165),IF(ISNUMBER(Eingaben!$C$16),IF(F165&gt;G165,1,0),0),0)</f>
        <v/>
      </c>
      <c r="R165" s="22">
        <f>IF(ISNUMBER(D165),IF(ISNUMBER(E165),IF(_xlfn.DAYS(DATE(YEAR(E165),MONTH(E165),DAY(E165)),DATE(YEAR(D165),MONTH(D165),DAY(D165)))=0,1,0),0),0)</f>
        <v/>
      </c>
      <c r="S165" s="22">
        <f>IF(J165=1,IF(ISNUMBER(Eingaben!$C$16),IF(K165+L165+M165+R165=0,IF(G165=0,1,0),0),0),0)</f>
        <v/>
      </c>
    </row>
    <row r="166">
      <c r="A166" s="22" t="n">
        <v>162</v>
      </c>
      <c r="B166" s="24" t="n"/>
      <c r="C166" s="24" t="n"/>
      <c r="D166" s="25" t="n"/>
      <c r="E166" s="25" t="n"/>
      <c r="F166" s="26" t="n"/>
      <c r="G166" s="27">
        <f>IF(ISNUMBER(Eingaben!$C$16),IF(ISNUMBER(D166),IF(LEN(E166)=0,MAX(0,_xlfn.DAYS(Eingaben!$C$17,MAX(DATE(YEAR(D166),MONTH(D166),DAY(D166)),Eingaben!$C$16))+1),IF(ISNUMBER(E166),IF(_xlfn.DAYS(DATE(YEAR(E166),MONTH(E166),DAY(E166)),DATE(YEAR(D166),MONTH(D166),DAY(D166)))&lt;0,0,MAX(0,MIN(_xlfn.DAYS(Eingaben!$C$17,MAX(DATE(YEAR(D166),MONTH(D166),DAY(D166)),Eingaben!$C$16)),MAX(_xlfn.DAYS(DATE(YEAR(E166),MONTH(E166),DAY(E166)),MAX(DATE(YEAR(D166),MONTH(D166),DAY(D166)),Eingaben!$C$16))-1+Eingaben!$C$19,_xlfn.DAYS(DATE(YEAR(D166),MONTH(D166),DAY(D166)),MAX(DATE(YEAR(D166),MONTH(D166),DAY(D166)),Eingaben!$C$16))))+1)),0)),0),0)</f>
        <v/>
      </c>
      <c r="H166" s="27">
        <f>MAX(0,G166-IF(ISNUMBER(F166),MAX(0,F166),0))</f>
        <v/>
      </c>
      <c r="I166" s="27">
        <f>MID(IF(K166=1,"; Einzug fehlt oder ist kein Datum","")&amp;IF(L166=1,"; Auszug ist kein Datum","")&amp;IF(M166=1,"; Auszug liegt vor Einzug","")&amp;IF(N166=1,"; Bewohner-ID fehlt","")&amp;IF(O166=1,"; Bewohner-ID doppelt","")&amp;IF(P166=1,"; Abwesenheitstage ungültig (ganze Zahl ab 0)","")&amp;IF(Q166=1,"; Abwesenheit größer als Aufenthaltstage","")&amp;IF(R166=1,"; Ein- und Auszug am selben Tag (Zählregel laut Vertrag prüfen)","")&amp;IF(S166=1,"; Kein Aufenthaltstag im Abrechnungsmonat",""),3,400)</f>
        <v/>
      </c>
      <c r="J166" s="22">
        <f>IF(LEN(B166)+LEN(C166)+LEN(D166)+LEN(E166)+LEN(F166)&gt;0,1,0)</f>
        <v/>
      </c>
      <c r="K166" s="22">
        <f>IF(J166=1,IF(ISNUMBER(D166),0,1),0)</f>
        <v/>
      </c>
      <c r="L166" s="22">
        <f>IF(LEN(E166)&gt;0,IF(ISNUMBER(E166),0,1),0)</f>
        <v/>
      </c>
      <c r="M166" s="22">
        <f>IF(ISNUMBER(D166),IF(ISNUMBER(E166),IF(_xlfn.DAYS(DATE(YEAR(E166),MONTH(E166),DAY(E166)),DATE(YEAR(D166),MONTH(D166),DAY(D166)))&lt;0,1,0),0),0)</f>
        <v/>
      </c>
      <c r="N166" s="22">
        <f>IF(J166=1,IF(LEN(B166)&gt;0,0,1),0)</f>
        <v/>
      </c>
      <c r="O166" s="22">
        <f>IF(LEN(B166)&gt;0,IF(SUMPRODUCT(($B$5:$B$504=B166)*1)&gt;1,1,0),0)</f>
        <v/>
      </c>
      <c r="P166" s="22">
        <f>IF(LEN(F166)&gt;0,IF(ISNUMBER(F166),IF(F166&lt;0,1,IF(F166&lt;&gt;INT(F166),1,0)),1),0)</f>
        <v/>
      </c>
      <c r="Q166" s="22">
        <f>IF(ISNUMBER(F166),IF(ISNUMBER(Eingaben!$C$16),IF(F166&gt;G166,1,0),0),0)</f>
        <v/>
      </c>
      <c r="R166" s="22">
        <f>IF(ISNUMBER(D166),IF(ISNUMBER(E166),IF(_xlfn.DAYS(DATE(YEAR(E166),MONTH(E166),DAY(E166)),DATE(YEAR(D166),MONTH(D166),DAY(D166)))=0,1,0),0),0)</f>
        <v/>
      </c>
      <c r="S166" s="22">
        <f>IF(J166=1,IF(ISNUMBER(Eingaben!$C$16),IF(K166+L166+M166+R166=0,IF(G166=0,1,0),0),0),0)</f>
        <v/>
      </c>
    </row>
    <row r="167">
      <c r="A167" s="22" t="n">
        <v>163</v>
      </c>
      <c r="B167" s="24" t="n"/>
      <c r="C167" s="24" t="n"/>
      <c r="D167" s="25" t="n"/>
      <c r="E167" s="25" t="n"/>
      <c r="F167" s="26" t="n"/>
      <c r="G167" s="27">
        <f>IF(ISNUMBER(Eingaben!$C$16),IF(ISNUMBER(D167),IF(LEN(E167)=0,MAX(0,_xlfn.DAYS(Eingaben!$C$17,MAX(DATE(YEAR(D167),MONTH(D167),DAY(D167)),Eingaben!$C$16))+1),IF(ISNUMBER(E167),IF(_xlfn.DAYS(DATE(YEAR(E167),MONTH(E167),DAY(E167)),DATE(YEAR(D167),MONTH(D167),DAY(D167)))&lt;0,0,MAX(0,MIN(_xlfn.DAYS(Eingaben!$C$17,MAX(DATE(YEAR(D167),MONTH(D167),DAY(D167)),Eingaben!$C$16)),MAX(_xlfn.DAYS(DATE(YEAR(E167),MONTH(E167),DAY(E167)),MAX(DATE(YEAR(D167),MONTH(D167),DAY(D167)),Eingaben!$C$16))-1+Eingaben!$C$19,_xlfn.DAYS(DATE(YEAR(D167),MONTH(D167),DAY(D167)),MAX(DATE(YEAR(D167),MONTH(D167),DAY(D167)),Eingaben!$C$16))))+1)),0)),0),0)</f>
        <v/>
      </c>
      <c r="H167" s="27">
        <f>MAX(0,G167-IF(ISNUMBER(F167),MAX(0,F167),0))</f>
        <v/>
      </c>
      <c r="I167" s="27">
        <f>MID(IF(K167=1,"; Einzug fehlt oder ist kein Datum","")&amp;IF(L167=1,"; Auszug ist kein Datum","")&amp;IF(M167=1,"; Auszug liegt vor Einzug","")&amp;IF(N167=1,"; Bewohner-ID fehlt","")&amp;IF(O167=1,"; Bewohner-ID doppelt","")&amp;IF(P167=1,"; Abwesenheitstage ungültig (ganze Zahl ab 0)","")&amp;IF(Q167=1,"; Abwesenheit größer als Aufenthaltstage","")&amp;IF(R167=1,"; Ein- und Auszug am selben Tag (Zählregel laut Vertrag prüfen)","")&amp;IF(S167=1,"; Kein Aufenthaltstag im Abrechnungsmonat",""),3,400)</f>
        <v/>
      </c>
      <c r="J167" s="22">
        <f>IF(LEN(B167)+LEN(C167)+LEN(D167)+LEN(E167)+LEN(F167)&gt;0,1,0)</f>
        <v/>
      </c>
      <c r="K167" s="22">
        <f>IF(J167=1,IF(ISNUMBER(D167),0,1),0)</f>
        <v/>
      </c>
      <c r="L167" s="22">
        <f>IF(LEN(E167)&gt;0,IF(ISNUMBER(E167),0,1),0)</f>
        <v/>
      </c>
      <c r="M167" s="22">
        <f>IF(ISNUMBER(D167),IF(ISNUMBER(E167),IF(_xlfn.DAYS(DATE(YEAR(E167),MONTH(E167),DAY(E167)),DATE(YEAR(D167),MONTH(D167),DAY(D167)))&lt;0,1,0),0),0)</f>
        <v/>
      </c>
      <c r="N167" s="22">
        <f>IF(J167=1,IF(LEN(B167)&gt;0,0,1),0)</f>
        <v/>
      </c>
      <c r="O167" s="22">
        <f>IF(LEN(B167)&gt;0,IF(SUMPRODUCT(($B$5:$B$504=B167)*1)&gt;1,1,0),0)</f>
        <v/>
      </c>
      <c r="P167" s="22">
        <f>IF(LEN(F167)&gt;0,IF(ISNUMBER(F167),IF(F167&lt;0,1,IF(F167&lt;&gt;INT(F167),1,0)),1),0)</f>
        <v/>
      </c>
      <c r="Q167" s="22">
        <f>IF(ISNUMBER(F167),IF(ISNUMBER(Eingaben!$C$16),IF(F167&gt;G167,1,0),0),0)</f>
        <v/>
      </c>
      <c r="R167" s="22">
        <f>IF(ISNUMBER(D167),IF(ISNUMBER(E167),IF(_xlfn.DAYS(DATE(YEAR(E167),MONTH(E167),DAY(E167)),DATE(YEAR(D167),MONTH(D167),DAY(D167)))=0,1,0),0),0)</f>
        <v/>
      </c>
      <c r="S167" s="22">
        <f>IF(J167=1,IF(ISNUMBER(Eingaben!$C$16),IF(K167+L167+M167+R167=0,IF(G167=0,1,0),0),0),0)</f>
        <v/>
      </c>
    </row>
    <row r="168">
      <c r="A168" s="22" t="n">
        <v>164</v>
      </c>
      <c r="B168" s="24" t="n"/>
      <c r="C168" s="24" t="n"/>
      <c r="D168" s="25" t="n"/>
      <c r="E168" s="25" t="n"/>
      <c r="F168" s="26" t="n"/>
      <c r="G168" s="27">
        <f>IF(ISNUMBER(Eingaben!$C$16),IF(ISNUMBER(D168),IF(LEN(E168)=0,MAX(0,_xlfn.DAYS(Eingaben!$C$17,MAX(DATE(YEAR(D168),MONTH(D168),DAY(D168)),Eingaben!$C$16))+1),IF(ISNUMBER(E168),IF(_xlfn.DAYS(DATE(YEAR(E168),MONTH(E168),DAY(E168)),DATE(YEAR(D168),MONTH(D168),DAY(D168)))&lt;0,0,MAX(0,MIN(_xlfn.DAYS(Eingaben!$C$17,MAX(DATE(YEAR(D168),MONTH(D168),DAY(D168)),Eingaben!$C$16)),MAX(_xlfn.DAYS(DATE(YEAR(E168),MONTH(E168),DAY(E168)),MAX(DATE(YEAR(D168),MONTH(D168),DAY(D168)),Eingaben!$C$16))-1+Eingaben!$C$19,_xlfn.DAYS(DATE(YEAR(D168),MONTH(D168),DAY(D168)),MAX(DATE(YEAR(D168),MONTH(D168),DAY(D168)),Eingaben!$C$16))))+1)),0)),0),0)</f>
        <v/>
      </c>
      <c r="H168" s="27">
        <f>MAX(0,G168-IF(ISNUMBER(F168),MAX(0,F168),0))</f>
        <v/>
      </c>
      <c r="I168" s="27">
        <f>MID(IF(K168=1,"; Einzug fehlt oder ist kein Datum","")&amp;IF(L168=1,"; Auszug ist kein Datum","")&amp;IF(M168=1,"; Auszug liegt vor Einzug","")&amp;IF(N168=1,"; Bewohner-ID fehlt","")&amp;IF(O168=1,"; Bewohner-ID doppelt","")&amp;IF(P168=1,"; Abwesenheitstage ungültig (ganze Zahl ab 0)","")&amp;IF(Q168=1,"; Abwesenheit größer als Aufenthaltstage","")&amp;IF(R168=1,"; Ein- und Auszug am selben Tag (Zählregel laut Vertrag prüfen)","")&amp;IF(S168=1,"; Kein Aufenthaltstag im Abrechnungsmonat",""),3,400)</f>
        <v/>
      </c>
      <c r="J168" s="22">
        <f>IF(LEN(B168)+LEN(C168)+LEN(D168)+LEN(E168)+LEN(F168)&gt;0,1,0)</f>
        <v/>
      </c>
      <c r="K168" s="22">
        <f>IF(J168=1,IF(ISNUMBER(D168),0,1),0)</f>
        <v/>
      </c>
      <c r="L168" s="22">
        <f>IF(LEN(E168)&gt;0,IF(ISNUMBER(E168),0,1),0)</f>
        <v/>
      </c>
      <c r="M168" s="22">
        <f>IF(ISNUMBER(D168),IF(ISNUMBER(E168),IF(_xlfn.DAYS(DATE(YEAR(E168),MONTH(E168),DAY(E168)),DATE(YEAR(D168),MONTH(D168),DAY(D168)))&lt;0,1,0),0),0)</f>
        <v/>
      </c>
      <c r="N168" s="22">
        <f>IF(J168=1,IF(LEN(B168)&gt;0,0,1),0)</f>
        <v/>
      </c>
      <c r="O168" s="22">
        <f>IF(LEN(B168)&gt;0,IF(SUMPRODUCT(($B$5:$B$504=B168)*1)&gt;1,1,0),0)</f>
        <v/>
      </c>
      <c r="P168" s="22">
        <f>IF(LEN(F168)&gt;0,IF(ISNUMBER(F168),IF(F168&lt;0,1,IF(F168&lt;&gt;INT(F168),1,0)),1),0)</f>
        <v/>
      </c>
      <c r="Q168" s="22">
        <f>IF(ISNUMBER(F168),IF(ISNUMBER(Eingaben!$C$16),IF(F168&gt;G168,1,0),0),0)</f>
        <v/>
      </c>
      <c r="R168" s="22">
        <f>IF(ISNUMBER(D168),IF(ISNUMBER(E168),IF(_xlfn.DAYS(DATE(YEAR(E168),MONTH(E168),DAY(E168)),DATE(YEAR(D168),MONTH(D168),DAY(D168)))=0,1,0),0),0)</f>
        <v/>
      </c>
      <c r="S168" s="22">
        <f>IF(J168=1,IF(ISNUMBER(Eingaben!$C$16),IF(K168+L168+M168+R168=0,IF(G168=0,1,0),0),0),0)</f>
        <v/>
      </c>
    </row>
    <row r="169">
      <c r="A169" s="22" t="n">
        <v>165</v>
      </c>
      <c r="B169" s="24" t="n"/>
      <c r="C169" s="24" t="n"/>
      <c r="D169" s="25" t="n"/>
      <c r="E169" s="25" t="n"/>
      <c r="F169" s="26" t="n"/>
      <c r="G169" s="27">
        <f>IF(ISNUMBER(Eingaben!$C$16),IF(ISNUMBER(D169),IF(LEN(E169)=0,MAX(0,_xlfn.DAYS(Eingaben!$C$17,MAX(DATE(YEAR(D169),MONTH(D169),DAY(D169)),Eingaben!$C$16))+1),IF(ISNUMBER(E169),IF(_xlfn.DAYS(DATE(YEAR(E169),MONTH(E169),DAY(E169)),DATE(YEAR(D169),MONTH(D169),DAY(D169)))&lt;0,0,MAX(0,MIN(_xlfn.DAYS(Eingaben!$C$17,MAX(DATE(YEAR(D169),MONTH(D169),DAY(D169)),Eingaben!$C$16)),MAX(_xlfn.DAYS(DATE(YEAR(E169),MONTH(E169),DAY(E169)),MAX(DATE(YEAR(D169),MONTH(D169),DAY(D169)),Eingaben!$C$16))-1+Eingaben!$C$19,_xlfn.DAYS(DATE(YEAR(D169),MONTH(D169),DAY(D169)),MAX(DATE(YEAR(D169),MONTH(D169),DAY(D169)),Eingaben!$C$16))))+1)),0)),0),0)</f>
        <v/>
      </c>
      <c r="H169" s="27">
        <f>MAX(0,G169-IF(ISNUMBER(F169),MAX(0,F169),0))</f>
        <v/>
      </c>
      <c r="I169" s="27">
        <f>MID(IF(K169=1,"; Einzug fehlt oder ist kein Datum","")&amp;IF(L169=1,"; Auszug ist kein Datum","")&amp;IF(M169=1,"; Auszug liegt vor Einzug","")&amp;IF(N169=1,"; Bewohner-ID fehlt","")&amp;IF(O169=1,"; Bewohner-ID doppelt","")&amp;IF(P169=1,"; Abwesenheitstage ungültig (ganze Zahl ab 0)","")&amp;IF(Q169=1,"; Abwesenheit größer als Aufenthaltstage","")&amp;IF(R169=1,"; Ein- und Auszug am selben Tag (Zählregel laut Vertrag prüfen)","")&amp;IF(S169=1,"; Kein Aufenthaltstag im Abrechnungsmonat",""),3,400)</f>
        <v/>
      </c>
      <c r="J169" s="22">
        <f>IF(LEN(B169)+LEN(C169)+LEN(D169)+LEN(E169)+LEN(F169)&gt;0,1,0)</f>
        <v/>
      </c>
      <c r="K169" s="22">
        <f>IF(J169=1,IF(ISNUMBER(D169),0,1),0)</f>
        <v/>
      </c>
      <c r="L169" s="22">
        <f>IF(LEN(E169)&gt;0,IF(ISNUMBER(E169),0,1),0)</f>
        <v/>
      </c>
      <c r="M169" s="22">
        <f>IF(ISNUMBER(D169),IF(ISNUMBER(E169),IF(_xlfn.DAYS(DATE(YEAR(E169),MONTH(E169),DAY(E169)),DATE(YEAR(D169),MONTH(D169),DAY(D169)))&lt;0,1,0),0),0)</f>
        <v/>
      </c>
      <c r="N169" s="22">
        <f>IF(J169=1,IF(LEN(B169)&gt;0,0,1),0)</f>
        <v/>
      </c>
      <c r="O169" s="22">
        <f>IF(LEN(B169)&gt;0,IF(SUMPRODUCT(($B$5:$B$504=B169)*1)&gt;1,1,0),0)</f>
        <v/>
      </c>
      <c r="P169" s="22">
        <f>IF(LEN(F169)&gt;0,IF(ISNUMBER(F169),IF(F169&lt;0,1,IF(F169&lt;&gt;INT(F169),1,0)),1),0)</f>
        <v/>
      </c>
      <c r="Q169" s="22">
        <f>IF(ISNUMBER(F169),IF(ISNUMBER(Eingaben!$C$16),IF(F169&gt;G169,1,0),0),0)</f>
        <v/>
      </c>
      <c r="R169" s="22">
        <f>IF(ISNUMBER(D169),IF(ISNUMBER(E169),IF(_xlfn.DAYS(DATE(YEAR(E169),MONTH(E169),DAY(E169)),DATE(YEAR(D169),MONTH(D169),DAY(D169)))=0,1,0),0),0)</f>
        <v/>
      </c>
      <c r="S169" s="22">
        <f>IF(J169=1,IF(ISNUMBER(Eingaben!$C$16),IF(K169+L169+M169+R169=0,IF(G169=0,1,0),0),0),0)</f>
        <v/>
      </c>
    </row>
    <row r="170">
      <c r="A170" s="22" t="n">
        <v>166</v>
      </c>
      <c r="B170" s="24" t="n"/>
      <c r="C170" s="24" t="n"/>
      <c r="D170" s="25" t="n"/>
      <c r="E170" s="25" t="n"/>
      <c r="F170" s="26" t="n"/>
      <c r="G170" s="27">
        <f>IF(ISNUMBER(Eingaben!$C$16),IF(ISNUMBER(D170),IF(LEN(E170)=0,MAX(0,_xlfn.DAYS(Eingaben!$C$17,MAX(DATE(YEAR(D170),MONTH(D170),DAY(D170)),Eingaben!$C$16))+1),IF(ISNUMBER(E170),IF(_xlfn.DAYS(DATE(YEAR(E170),MONTH(E170),DAY(E170)),DATE(YEAR(D170),MONTH(D170),DAY(D170)))&lt;0,0,MAX(0,MIN(_xlfn.DAYS(Eingaben!$C$17,MAX(DATE(YEAR(D170),MONTH(D170),DAY(D170)),Eingaben!$C$16)),MAX(_xlfn.DAYS(DATE(YEAR(E170),MONTH(E170),DAY(E170)),MAX(DATE(YEAR(D170),MONTH(D170),DAY(D170)),Eingaben!$C$16))-1+Eingaben!$C$19,_xlfn.DAYS(DATE(YEAR(D170),MONTH(D170),DAY(D170)),MAX(DATE(YEAR(D170),MONTH(D170),DAY(D170)),Eingaben!$C$16))))+1)),0)),0),0)</f>
        <v/>
      </c>
      <c r="H170" s="27">
        <f>MAX(0,G170-IF(ISNUMBER(F170),MAX(0,F170),0))</f>
        <v/>
      </c>
      <c r="I170" s="27">
        <f>MID(IF(K170=1,"; Einzug fehlt oder ist kein Datum","")&amp;IF(L170=1,"; Auszug ist kein Datum","")&amp;IF(M170=1,"; Auszug liegt vor Einzug","")&amp;IF(N170=1,"; Bewohner-ID fehlt","")&amp;IF(O170=1,"; Bewohner-ID doppelt","")&amp;IF(P170=1,"; Abwesenheitstage ungültig (ganze Zahl ab 0)","")&amp;IF(Q170=1,"; Abwesenheit größer als Aufenthaltstage","")&amp;IF(R170=1,"; Ein- und Auszug am selben Tag (Zählregel laut Vertrag prüfen)","")&amp;IF(S170=1,"; Kein Aufenthaltstag im Abrechnungsmonat",""),3,400)</f>
        <v/>
      </c>
      <c r="J170" s="22">
        <f>IF(LEN(B170)+LEN(C170)+LEN(D170)+LEN(E170)+LEN(F170)&gt;0,1,0)</f>
        <v/>
      </c>
      <c r="K170" s="22">
        <f>IF(J170=1,IF(ISNUMBER(D170),0,1),0)</f>
        <v/>
      </c>
      <c r="L170" s="22">
        <f>IF(LEN(E170)&gt;0,IF(ISNUMBER(E170),0,1),0)</f>
        <v/>
      </c>
      <c r="M170" s="22">
        <f>IF(ISNUMBER(D170),IF(ISNUMBER(E170),IF(_xlfn.DAYS(DATE(YEAR(E170),MONTH(E170),DAY(E170)),DATE(YEAR(D170),MONTH(D170),DAY(D170)))&lt;0,1,0),0),0)</f>
        <v/>
      </c>
      <c r="N170" s="22">
        <f>IF(J170=1,IF(LEN(B170)&gt;0,0,1),0)</f>
        <v/>
      </c>
      <c r="O170" s="22">
        <f>IF(LEN(B170)&gt;0,IF(SUMPRODUCT(($B$5:$B$504=B170)*1)&gt;1,1,0),0)</f>
        <v/>
      </c>
      <c r="P170" s="22">
        <f>IF(LEN(F170)&gt;0,IF(ISNUMBER(F170),IF(F170&lt;0,1,IF(F170&lt;&gt;INT(F170),1,0)),1),0)</f>
        <v/>
      </c>
      <c r="Q170" s="22">
        <f>IF(ISNUMBER(F170),IF(ISNUMBER(Eingaben!$C$16),IF(F170&gt;G170,1,0),0),0)</f>
        <v/>
      </c>
      <c r="R170" s="22">
        <f>IF(ISNUMBER(D170),IF(ISNUMBER(E170),IF(_xlfn.DAYS(DATE(YEAR(E170),MONTH(E170),DAY(E170)),DATE(YEAR(D170),MONTH(D170),DAY(D170)))=0,1,0),0),0)</f>
        <v/>
      </c>
      <c r="S170" s="22">
        <f>IF(J170=1,IF(ISNUMBER(Eingaben!$C$16),IF(K170+L170+M170+R170=0,IF(G170=0,1,0),0),0),0)</f>
        <v/>
      </c>
    </row>
    <row r="171">
      <c r="A171" s="22" t="n">
        <v>167</v>
      </c>
      <c r="B171" s="24" t="n"/>
      <c r="C171" s="24" t="n"/>
      <c r="D171" s="25" t="n"/>
      <c r="E171" s="25" t="n"/>
      <c r="F171" s="26" t="n"/>
      <c r="G171" s="27">
        <f>IF(ISNUMBER(Eingaben!$C$16),IF(ISNUMBER(D171),IF(LEN(E171)=0,MAX(0,_xlfn.DAYS(Eingaben!$C$17,MAX(DATE(YEAR(D171),MONTH(D171),DAY(D171)),Eingaben!$C$16))+1),IF(ISNUMBER(E171),IF(_xlfn.DAYS(DATE(YEAR(E171),MONTH(E171),DAY(E171)),DATE(YEAR(D171),MONTH(D171),DAY(D171)))&lt;0,0,MAX(0,MIN(_xlfn.DAYS(Eingaben!$C$17,MAX(DATE(YEAR(D171),MONTH(D171),DAY(D171)),Eingaben!$C$16)),MAX(_xlfn.DAYS(DATE(YEAR(E171),MONTH(E171),DAY(E171)),MAX(DATE(YEAR(D171),MONTH(D171),DAY(D171)),Eingaben!$C$16))-1+Eingaben!$C$19,_xlfn.DAYS(DATE(YEAR(D171),MONTH(D171),DAY(D171)),MAX(DATE(YEAR(D171),MONTH(D171),DAY(D171)),Eingaben!$C$16))))+1)),0)),0),0)</f>
        <v/>
      </c>
      <c r="H171" s="27">
        <f>MAX(0,G171-IF(ISNUMBER(F171),MAX(0,F171),0))</f>
        <v/>
      </c>
      <c r="I171" s="27">
        <f>MID(IF(K171=1,"; Einzug fehlt oder ist kein Datum","")&amp;IF(L171=1,"; Auszug ist kein Datum","")&amp;IF(M171=1,"; Auszug liegt vor Einzug","")&amp;IF(N171=1,"; Bewohner-ID fehlt","")&amp;IF(O171=1,"; Bewohner-ID doppelt","")&amp;IF(P171=1,"; Abwesenheitstage ungültig (ganze Zahl ab 0)","")&amp;IF(Q171=1,"; Abwesenheit größer als Aufenthaltstage","")&amp;IF(R171=1,"; Ein- und Auszug am selben Tag (Zählregel laut Vertrag prüfen)","")&amp;IF(S171=1,"; Kein Aufenthaltstag im Abrechnungsmonat",""),3,400)</f>
        <v/>
      </c>
      <c r="J171" s="22">
        <f>IF(LEN(B171)+LEN(C171)+LEN(D171)+LEN(E171)+LEN(F171)&gt;0,1,0)</f>
        <v/>
      </c>
      <c r="K171" s="22">
        <f>IF(J171=1,IF(ISNUMBER(D171),0,1),0)</f>
        <v/>
      </c>
      <c r="L171" s="22">
        <f>IF(LEN(E171)&gt;0,IF(ISNUMBER(E171),0,1),0)</f>
        <v/>
      </c>
      <c r="M171" s="22">
        <f>IF(ISNUMBER(D171),IF(ISNUMBER(E171),IF(_xlfn.DAYS(DATE(YEAR(E171),MONTH(E171),DAY(E171)),DATE(YEAR(D171),MONTH(D171),DAY(D171)))&lt;0,1,0),0),0)</f>
        <v/>
      </c>
      <c r="N171" s="22">
        <f>IF(J171=1,IF(LEN(B171)&gt;0,0,1),0)</f>
        <v/>
      </c>
      <c r="O171" s="22">
        <f>IF(LEN(B171)&gt;0,IF(SUMPRODUCT(($B$5:$B$504=B171)*1)&gt;1,1,0),0)</f>
        <v/>
      </c>
      <c r="P171" s="22">
        <f>IF(LEN(F171)&gt;0,IF(ISNUMBER(F171),IF(F171&lt;0,1,IF(F171&lt;&gt;INT(F171),1,0)),1),0)</f>
        <v/>
      </c>
      <c r="Q171" s="22">
        <f>IF(ISNUMBER(F171),IF(ISNUMBER(Eingaben!$C$16),IF(F171&gt;G171,1,0),0),0)</f>
        <v/>
      </c>
      <c r="R171" s="22">
        <f>IF(ISNUMBER(D171),IF(ISNUMBER(E171),IF(_xlfn.DAYS(DATE(YEAR(E171),MONTH(E171),DAY(E171)),DATE(YEAR(D171),MONTH(D171),DAY(D171)))=0,1,0),0),0)</f>
        <v/>
      </c>
      <c r="S171" s="22">
        <f>IF(J171=1,IF(ISNUMBER(Eingaben!$C$16),IF(K171+L171+M171+R171=0,IF(G171=0,1,0),0),0),0)</f>
        <v/>
      </c>
    </row>
    <row r="172">
      <c r="A172" s="22" t="n">
        <v>168</v>
      </c>
      <c r="B172" s="24" t="n"/>
      <c r="C172" s="24" t="n"/>
      <c r="D172" s="25" t="n"/>
      <c r="E172" s="25" t="n"/>
      <c r="F172" s="26" t="n"/>
      <c r="G172" s="27">
        <f>IF(ISNUMBER(Eingaben!$C$16),IF(ISNUMBER(D172),IF(LEN(E172)=0,MAX(0,_xlfn.DAYS(Eingaben!$C$17,MAX(DATE(YEAR(D172),MONTH(D172),DAY(D172)),Eingaben!$C$16))+1),IF(ISNUMBER(E172),IF(_xlfn.DAYS(DATE(YEAR(E172),MONTH(E172),DAY(E172)),DATE(YEAR(D172),MONTH(D172),DAY(D172)))&lt;0,0,MAX(0,MIN(_xlfn.DAYS(Eingaben!$C$17,MAX(DATE(YEAR(D172),MONTH(D172),DAY(D172)),Eingaben!$C$16)),MAX(_xlfn.DAYS(DATE(YEAR(E172),MONTH(E172),DAY(E172)),MAX(DATE(YEAR(D172),MONTH(D172),DAY(D172)),Eingaben!$C$16))-1+Eingaben!$C$19,_xlfn.DAYS(DATE(YEAR(D172),MONTH(D172),DAY(D172)),MAX(DATE(YEAR(D172),MONTH(D172),DAY(D172)),Eingaben!$C$16))))+1)),0)),0),0)</f>
        <v/>
      </c>
      <c r="H172" s="27">
        <f>MAX(0,G172-IF(ISNUMBER(F172),MAX(0,F172),0))</f>
        <v/>
      </c>
      <c r="I172" s="27">
        <f>MID(IF(K172=1,"; Einzug fehlt oder ist kein Datum","")&amp;IF(L172=1,"; Auszug ist kein Datum","")&amp;IF(M172=1,"; Auszug liegt vor Einzug","")&amp;IF(N172=1,"; Bewohner-ID fehlt","")&amp;IF(O172=1,"; Bewohner-ID doppelt","")&amp;IF(P172=1,"; Abwesenheitstage ungültig (ganze Zahl ab 0)","")&amp;IF(Q172=1,"; Abwesenheit größer als Aufenthaltstage","")&amp;IF(R172=1,"; Ein- und Auszug am selben Tag (Zählregel laut Vertrag prüfen)","")&amp;IF(S172=1,"; Kein Aufenthaltstag im Abrechnungsmonat",""),3,400)</f>
        <v/>
      </c>
      <c r="J172" s="22">
        <f>IF(LEN(B172)+LEN(C172)+LEN(D172)+LEN(E172)+LEN(F172)&gt;0,1,0)</f>
        <v/>
      </c>
      <c r="K172" s="22">
        <f>IF(J172=1,IF(ISNUMBER(D172),0,1),0)</f>
        <v/>
      </c>
      <c r="L172" s="22">
        <f>IF(LEN(E172)&gt;0,IF(ISNUMBER(E172),0,1),0)</f>
        <v/>
      </c>
      <c r="M172" s="22">
        <f>IF(ISNUMBER(D172),IF(ISNUMBER(E172),IF(_xlfn.DAYS(DATE(YEAR(E172),MONTH(E172),DAY(E172)),DATE(YEAR(D172),MONTH(D172),DAY(D172)))&lt;0,1,0),0),0)</f>
        <v/>
      </c>
      <c r="N172" s="22">
        <f>IF(J172=1,IF(LEN(B172)&gt;0,0,1),0)</f>
        <v/>
      </c>
      <c r="O172" s="22">
        <f>IF(LEN(B172)&gt;0,IF(SUMPRODUCT(($B$5:$B$504=B172)*1)&gt;1,1,0),0)</f>
        <v/>
      </c>
      <c r="P172" s="22">
        <f>IF(LEN(F172)&gt;0,IF(ISNUMBER(F172),IF(F172&lt;0,1,IF(F172&lt;&gt;INT(F172),1,0)),1),0)</f>
        <v/>
      </c>
      <c r="Q172" s="22">
        <f>IF(ISNUMBER(F172),IF(ISNUMBER(Eingaben!$C$16),IF(F172&gt;G172,1,0),0),0)</f>
        <v/>
      </c>
      <c r="R172" s="22">
        <f>IF(ISNUMBER(D172),IF(ISNUMBER(E172),IF(_xlfn.DAYS(DATE(YEAR(E172),MONTH(E172),DAY(E172)),DATE(YEAR(D172),MONTH(D172),DAY(D172)))=0,1,0),0),0)</f>
        <v/>
      </c>
      <c r="S172" s="22">
        <f>IF(J172=1,IF(ISNUMBER(Eingaben!$C$16),IF(K172+L172+M172+R172=0,IF(G172=0,1,0),0),0),0)</f>
        <v/>
      </c>
    </row>
    <row r="173">
      <c r="A173" s="22" t="n">
        <v>169</v>
      </c>
      <c r="B173" s="24" t="n"/>
      <c r="C173" s="24" t="n"/>
      <c r="D173" s="25" t="n"/>
      <c r="E173" s="25" t="n"/>
      <c r="F173" s="26" t="n"/>
      <c r="G173" s="27">
        <f>IF(ISNUMBER(Eingaben!$C$16),IF(ISNUMBER(D173),IF(LEN(E173)=0,MAX(0,_xlfn.DAYS(Eingaben!$C$17,MAX(DATE(YEAR(D173),MONTH(D173),DAY(D173)),Eingaben!$C$16))+1),IF(ISNUMBER(E173),IF(_xlfn.DAYS(DATE(YEAR(E173),MONTH(E173),DAY(E173)),DATE(YEAR(D173),MONTH(D173),DAY(D173)))&lt;0,0,MAX(0,MIN(_xlfn.DAYS(Eingaben!$C$17,MAX(DATE(YEAR(D173),MONTH(D173),DAY(D173)),Eingaben!$C$16)),MAX(_xlfn.DAYS(DATE(YEAR(E173),MONTH(E173),DAY(E173)),MAX(DATE(YEAR(D173),MONTH(D173),DAY(D173)),Eingaben!$C$16))-1+Eingaben!$C$19,_xlfn.DAYS(DATE(YEAR(D173),MONTH(D173),DAY(D173)),MAX(DATE(YEAR(D173),MONTH(D173),DAY(D173)),Eingaben!$C$16))))+1)),0)),0),0)</f>
        <v/>
      </c>
      <c r="H173" s="27">
        <f>MAX(0,G173-IF(ISNUMBER(F173),MAX(0,F173),0))</f>
        <v/>
      </c>
      <c r="I173" s="27">
        <f>MID(IF(K173=1,"; Einzug fehlt oder ist kein Datum","")&amp;IF(L173=1,"; Auszug ist kein Datum","")&amp;IF(M173=1,"; Auszug liegt vor Einzug","")&amp;IF(N173=1,"; Bewohner-ID fehlt","")&amp;IF(O173=1,"; Bewohner-ID doppelt","")&amp;IF(P173=1,"; Abwesenheitstage ungültig (ganze Zahl ab 0)","")&amp;IF(Q173=1,"; Abwesenheit größer als Aufenthaltstage","")&amp;IF(R173=1,"; Ein- und Auszug am selben Tag (Zählregel laut Vertrag prüfen)","")&amp;IF(S173=1,"; Kein Aufenthaltstag im Abrechnungsmonat",""),3,400)</f>
        <v/>
      </c>
      <c r="J173" s="22">
        <f>IF(LEN(B173)+LEN(C173)+LEN(D173)+LEN(E173)+LEN(F173)&gt;0,1,0)</f>
        <v/>
      </c>
      <c r="K173" s="22">
        <f>IF(J173=1,IF(ISNUMBER(D173),0,1),0)</f>
        <v/>
      </c>
      <c r="L173" s="22">
        <f>IF(LEN(E173)&gt;0,IF(ISNUMBER(E173),0,1),0)</f>
        <v/>
      </c>
      <c r="M173" s="22">
        <f>IF(ISNUMBER(D173),IF(ISNUMBER(E173),IF(_xlfn.DAYS(DATE(YEAR(E173),MONTH(E173),DAY(E173)),DATE(YEAR(D173),MONTH(D173),DAY(D173)))&lt;0,1,0),0),0)</f>
        <v/>
      </c>
      <c r="N173" s="22">
        <f>IF(J173=1,IF(LEN(B173)&gt;0,0,1),0)</f>
        <v/>
      </c>
      <c r="O173" s="22">
        <f>IF(LEN(B173)&gt;0,IF(SUMPRODUCT(($B$5:$B$504=B173)*1)&gt;1,1,0),0)</f>
        <v/>
      </c>
      <c r="P173" s="22">
        <f>IF(LEN(F173)&gt;0,IF(ISNUMBER(F173),IF(F173&lt;0,1,IF(F173&lt;&gt;INT(F173),1,0)),1),0)</f>
        <v/>
      </c>
      <c r="Q173" s="22">
        <f>IF(ISNUMBER(F173),IF(ISNUMBER(Eingaben!$C$16),IF(F173&gt;G173,1,0),0),0)</f>
        <v/>
      </c>
      <c r="R173" s="22">
        <f>IF(ISNUMBER(D173),IF(ISNUMBER(E173),IF(_xlfn.DAYS(DATE(YEAR(E173),MONTH(E173),DAY(E173)),DATE(YEAR(D173),MONTH(D173),DAY(D173)))=0,1,0),0),0)</f>
        <v/>
      </c>
      <c r="S173" s="22">
        <f>IF(J173=1,IF(ISNUMBER(Eingaben!$C$16),IF(K173+L173+M173+R173=0,IF(G173=0,1,0),0),0),0)</f>
        <v/>
      </c>
    </row>
    <row r="174">
      <c r="A174" s="22" t="n">
        <v>170</v>
      </c>
      <c r="B174" s="24" t="n"/>
      <c r="C174" s="24" t="n"/>
      <c r="D174" s="25" t="n"/>
      <c r="E174" s="25" t="n"/>
      <c r="F174" s="26" t="n"/>
      <c r="G174" s="27">
        <f>IF(ISNUMBER(Eingaben!$C$16),IF(ISNUMBER(D174),IF(LEN(E174)=0,MAX(0,_xlfn.DAYS(Eingaben!$C$17,MAX(DATE(YEAR(D174),MONTH(D174),DAY(D174)),Eingaben!$C$16))+1),IF(ISNUMBER(E174),IF(_xlfn.DAYS(DATE(YEAR(E174),MONTH(E174),DAY(E174)),DATE(YEAR(D174),MONTH(D174),DAY(D174)))&lt;0,0,MAX(0,MIN(_xlfn.DAYS(Eingaben!$C$17,MAX(DATE(YEAR(D174),MONTH(D174),DAY(D174)),Eingaben!$C$16)),MAX(_xlfn.DAYS(DATE(YEAR(E174),MONTH(E174),DAY(E174)),MAX(DATE(YEAR(D174),MONTH(D174),DAY(D174)),Eingaben!$C$16))-1+Eingaben!$C$19,_xlfn.DAYS(DATE(YEAR(D174),MONTH(D174),DAY(D174)),MAX(DATE(YEAR(D174),MONTH(D174),DAY(D174)),Eingaben!$C$16))))+1)),0)),0),0)</f>
        <v/>
      </c>
      <c r="H174" s="27">
        <f>MAX(0,G174-IF(ISNUMBER(F174),MAX(0,F174),0))</f>
        <v/>
      </c>
      <c r="I174" s="27">
        <f>MID(IF(K174=1,"; Einzug fehlt oder ist kein Datum","")&amp;IF(L174=1,"; Auszug ist kein Datum","")&amp;IF(M174=1,"; Auszug liegt vor Einzug","")&amp;IF(N174=1,"; Bewohner-ID fehlt","")&amp;IF(O174=1,"; Bewohner-ID doppelt","")&amp;IF(P174=1,"; Abwesenheitstage ungültig (ganze Zahl ab 0)","")&amp;IF(Q174=1,"; Abwesenheit größer als Aufenthaltstage","")&amp;IF(R174=1,"; Ein- und Auszug am selben Tag (Zählregel laut Vertrag prüfen)","")&amp;IF(S174=1,"; Kein Aufenthaltstag im Abrechnungsmonat",""),3,400)</f>
        <v/>
      </c>
      <c r="J174" s="22">
        <f>IF(LEN(B174)+LEN(C174)+LEN(D174)+LEN(E174)+LEN(F174)&gt;0,1,0)</f>
        <v/>
      </c>
      <c r="K174" s="22">
        <f>IF(J174=1,IF(ISNUMBER(D174),0,1),0)</f>
        <v/>
      </c>
      <c r="L174" s="22">
        <f>IF(LEN(E174)&gt;0,IF(ISNUMBER(E174),0,1),0)</f>
        <v/>
      </c>
      <c r="M174" s="22">
        <f>IF(ISNUMBER(D174),IF(ISNUMBER(E174),IF(_xlfn.DAYS(DATE(YEAR(E174),MONTH(E174),DAY(E174)),DATE(YEAR(D174),MONTH(D174),DAY(D174)))&lt;0,1,0),0),0)</f>
        <v/>
      </c>
      <c r="N174" s="22">
        <f>IF(J174=1,IF(LEN(B174)&gt;0,0,1),0)</f>
        <v/>
      </c>
      <c r="O174" s="22">
        <f>IF(LEN(B174)&gt;0,IF(SUMPRODUCT(($B$5:$B$504=B174)*1)&gt;1,1,0),0)</f>
        <v/>
      </c>
      <c r="P174" s="22">
        <f>IF(LEN(F174)&gt;0,IF(ISNUMBER(F174),IF(F174&lt;0,1,IF(F174&lt;&gt;INT(F174),1,0)),1),0)</f>
        <v/>
      </c>
      <c r="Q174" s="22">
        <f>IF(ISNUMBER(F174),IF(ISNUMBER(Eingaben!$C$16),IF(F174&gt;G174,1,0),0),0)</f>
        <v/>
      </c>
      <c r="R174" s="22">
        <f>IF(ISNUMBER(D174),IF(ISNUMBER(E174),IF(_xlfn.DAYS(DATE(YEAR(E174),MONTH(E174),DAY(E174)),DATE(YEAR(D174),MONTH(D174),DAY(D174)))=0,1,0),0),0)</f>
        <v/>
      </c>
      <c r="S174" s="22">
        <f>IF(J174=1,IF(ISNUMBER(Eingaben!$C$16),IF(K174+L174+M174+R174=0,IF(G174=0,1,0),0),0),0)</f>
        <v/>
      </c>
    </row>
    <row r="175">
      <c r="A175" s="22" t="n">
        <v>171</v>
      </c>
      <c r="B175" s="24" t="n"/>
      <c r="C175" s="24" t="n"/>
      <c r="D175" s="25" t="n"/>
      <c r="E175" s="25" t="n"/>
      <c r="F175" s="26" t="n"/>
      <c r="G175" s="27">
        <f>IF(ISNUMBER(Eingaben!$C$16),IF(ISNUMBER(D175),IF(LEN(E175)=0,MAX(0,_xlfn.DAYS(Eingaben!$C$17,MAX(DATE(YEAR(D175),MONTH(D175),DAY(D175)),Eingaben!$C$16))+1),IF(ISNUMBER(E175),IF(_xlfn.DAYS(DATE(YEAR(E175),MONTH(E175),DAY(E175)),DATE(YEAR(D175),MONTH(D175),DAY(D175)))&lt;0,0,MAX(0,MIN(_xlfn.DAYS(Eingaben!$C$17,MAX(DATE(YEAR(D175),MONTH(D175),DAY(D175)),Eingaben!$C$16)),MAX(_xlfn.DAYS(DATE(YEAR(E175),MONTH(E175),DAY(E175)),MAX(DATE(YEAR(D175),MONTH(D175),DAY(D175)),Eingaben!$C$16))-1+Eingaben!$C$19,_xlfn.DAYS(DATE(YEAR(D175),MONTH(D175),DAY(D175)),MAX(DATE(YEAR(D175),MONTH(D175),DAY(D175)),Eingaben!$C$16))))+1)),0)),0),0)</f>
        <v/>
      </c>
      <c r="H175" s="27">
        <f>MAX(0,G175-IF(ISNUMBER(F175),MAX(0,F175),0))</f>
        <v/>
      </c>
      <c r="I175" s="27">
        <f>MID(IF(K175=1,"; Einzug fehlt oder ist kein Datum","")&amp;IF(L175=1,"; Auszug ist kein Datum","")&amp;IF(M175=1,"; Auszug liegt vor Einzug","")&amp;IF(N175=1,"; Bewohner-ID fehlt","")&amp;IF(O175=1,"; Bewohner-ID doppelt","")&amp;IF(P175=1,"; Abwesenheitstage ungültig (ganze Zahl ab 0)","")&amp;IF(Q175=1,"; Abwesenheit größer als Aufenthaltstage","")&amp;IF(R175=1,"; Ein- und Auszug am selben Tag (Zählregel laut Vertrag prüfen)","")&amp;IF(S175=1,"; Kein Aufenthaltstag im Abrechnungsmonat",""),3,400)</f>
        <v/>
      </c>
      <c r="J175" s="22">
        <f>IF(LEN(B175)+LEN(C175)+LEN(D175)+LEN(E175)+LEN(F175)&gt;0,1,0)</f>
        <v/>
      </c>
      <c r="K175" s="22">
        <f>IF(J175=1,IF(ISNUMBER(D175),0,1),0)</f>
        <v/>
      </c>
      <c r="L175" s="22">
        <f>IF(LEN(E175)&gt;0,IF(ISNUMBER(E175),0,1),0)</f>
        <v/>
      </c>
      <c r="M175" s="22">
        <f>IF(ISNUMBER(D175),IF(ISNUMBER(E175),IF(_xlfn.DAYS(DATE(YEAR(E175),MONTH(E175),DAY(E175)),DATE(YEAR(D175),MONTH(D175),DAY(D175)))&lt;0,1,0),0),0)</f>
        <v/>
      </c>
      <c r="N175" s="22">
        <f>IF(J175=1,IF(LEN(B175)&gt;0,0,1),0)</f>
        <v/>
      </c>
      <c r="O175" s="22">
        <f>IF(LEN(B175)&gt;0,IF(SUMPRODUCT(($B$5:$B$504=B175)*1)&gt;1,1,0),0)</f>
        <v/>
      </c>
      <c r="P175" s="22">
        <f>IF(LEN(F175)&gt;0,IF(ISNUMBER(F175),IF(F175&lt;0,1,IF(F175&lt;&gt;INT(F175),1,0)),1),0)</f>
        <v/>
      </c>
      <c r="Q175" s="22">
        <f>IF(ISNUMBER(F175),IF(ISNUMBER(Eingaben!$C$16),IF(F175&gt;G175,1,0),0),0)</f>
        <v/>
      </c>
      <c r="R175" s="22">
        <f>IF(ISNUMBER(D175),IF(ISNUMBER(E175),IF(_xlfn.DAYS(DATE(YEAR(E175),MONTH(E175),DAY(E175)),DATE(YEAR(D175),MONTH(D175),DAY(D175)))=0,1,0),0),0)</f>
        <v/>
      </c>
      <c r="S175" s="22">
        <f>IF(J175=1,IF(ISNUMBER(Eingaben!$C$16),IF(K175+L175+M175+R175=0,IF(G175=0,1,0),0),0),0)</f>
        <v/>
      </c>
    </row>
    <row r="176">
      <c r="A176" s="22" t="n">
        <v>172</v>
      </c>
      <c r="B176" s="24" t="n"/>
      <c r="C176" s="24" t="n"/>
      <c r="D176" s="25" t="n"/>
      <c r="E176" s="25" t="n"/>
      <c r="F176" s="26" t="n"/>
      <c r="G176" s="27">
        <f>IF(ISNUMBER(Eingaben!$C$16),IF(ISNUMBER(D176),IF(LEN(E176)=0,MAX(0,_xlfn.DAYS(Eingaben!$C$17,MAX(DATE(YEAR(D176),MONTH(D176),DAY(D176)),Eingaben!$C$16))+1),IF(ISNUMBER(E176),IF(_xlfn.DAYS(DATE(YEAR(E176),MONTH(E176),DAY(E176)),DATE(YEAR(D176),MONTH(D176),DAY(D176)))&lt;0,0,MAX(0,MIN(_xlfn.DAYS(Eingaben!$C$17,MAX(DATE(YEAR(D176),MONTH(D176),DAY(D176)),Eingaben!$C$16)),MAX(_xlfn.DAYS(DATE(YEAR(E176),MONTH(E176),DAY(E176)),MAX(DATE(YEAR(D176),MONTH(D176),DAY(D176)),Eingaben!$C$16))-1+Eingaben!$C$19,_xlfn.DAYS(DATE(YEAR(D176),MONTH(D176),DAY(D176)),MAX(DATE(YEAR(D176),MONTH(D176),DAY(D176)),Eingaben!$C$16))))+1)),0)),0),0)</f>
        <v/>
      </c>
      <c r="H176" s="27">
        <f>MAX(0,G176-IF(ISNUMBER(F176),MAX(0,F176),0))</f>
        <v/>
      </c>
      <c r="I176" s="27">
        <f>MID(IF(K176=1,"; Einzug fehlt oder ist kein Datum","")&amp;IF(L176=1,"; Auszug ist kein Datum","")&amp;IF(M176=1,"; Auszug liegt vor Einzug","")&amp;IF(N176=1,"; Bewohner-ID fehlt","")&amp;IF(O176=1,"; Bewohner-ID doppelt","")&amp;IF(P176=1,"; Abwesenheitstage ungültig (ganze Zahl ab 0)","")&amp;IF(Q176=1,"; Abwesenheit größer als Aufenthaltstage","")&amp;IF(R176=1,"; Ein- und Auszug am selben Tag (Zählregel laut Vertrag prüfen)","")&amp;IF(S176=1,"; Kein Aufenthaltstag im Abrechnungsmonat",""),3,400)</f>
        <v/>
      </c>
      <c r="J176" s="22">
        <f>IF(LEN(B176)+LEN(C176)+LEN(D176)+LEN(E176)+LEN(F176)&gt;0,1,0)</f>
        <v/>
      </c>
      <c r="K176" s="22">
        <f>IF(J176=1,IF(ISNUMBER(D176),0,1),0)</f>
        <v/>
      </c>
      <c r="L176" s="22">
        <f>IF(LEN(E176)&gt;0,IF(ISNUMBER(E176),0,1),0)</f>
        <v/>
      </c>
      <c r="M176" s="22">
        <f>IF(ISNUMBER(D176),IF(ISNUMBER(E176),IF(_xlfn.DAYS(DATE(YEAR(E176),MONTH(E176),DAY(E176)),DATE(YEAR(D176),MONTH(D176),DAY(D176)))&lt;0,1,0),0),0)</f>
        <v/>
      </c>
      <c r="N176" s="22">
        <f>IF(J176=1,IF(LEN(B176)&gt;0,0,1),0)</f>
        <v/>
      </c>
      <c r="O176" s="22">
        <f>IF(LEN(B176)&gt;0,IF(SUMPRODUCT(($B$5:$B$504=B176)*1)&gt;1,1,0),0)</f>
        <v/>
      </c>
      <c r="P176" s="22">
        <f>IF(LEN(F176)&gt;0,IF(ISNUMBER(F176),IF(F176&lt;0,1,IF(F176&lt;&gt;INT(F176),1,0)),1),0)</f>
        <v/>
      </c>
      <c r="Q176" s="22">
        <f>IF(ISNUMBER(F176),IF(ISNUMBER(Eingaben!$C$16),IF(F176&gt;G176,1,0),0),0)</f>
        <v/>
      </c>
      <c r="R176" s="22">
        <f>IF(ISNUMBER(D176),IF(ISNUMBER(E176),IF(_xlfn.DAYS(DATE(YEAR(E176),MONTH(E176),DAY(E176)),DATE(YEAR(D176),MONTH(D176),DAY(D176)))=0,1,0),0),0)</f>
        <v/>
      </c>
      <c r="S176" s="22">
        <f>IF(J176=1,IF(ISNUMBER(Eingaben!$C$16),IF(K176+L176+M176+R176=0,IF(G176=0,1,0),0),0),0)</f>
        <v/>
      </c>
    </row>
    <row r="177">
      <c r="A177" s="22" t="n">
        <v>173</v>
      </c>
      <c r="B177" s="24" t="n"/>
      <c r="C177" s="24" t="n"/>
      <c r="D177" s="25" t="n"/>
      <c r="E177" s="25" t="n"/>
      <c r="F177" s="26" t="n"/>
      <c r="G177" s="27">
        <f>IF(ISNUMBER(Eingaben!$C$16),IF(ISNUMBER(D177),IF(LEN(E177)=0,MAX(0,_xlfn.DAYS(Eingaben!$C$17,MAX(DATE(YEAR(D177),MONTH(D177),DAY(D177)),Eingaben!$C$16))+1),IF(ISNUMBER(E177),IF(_xlfn.DAYS(DATE(YEAR(E177),MONTH(E177),DAY(E177)),DATE(YEAR(D177),MONTH(D177),DAY(D177)))&lt;0,0,MAX(0,MIN(_xlfn.DAYS(Eingaben!$C$17,MAX(DATE(YEAR(D177),MONTH(D177),DAY(D177)),Eingaben!$C$16)),MAX(_xlfn.DAYS(DATE(YEAR(E177),MONTH(E177),DAY(E177)),MAX(DATE(YEAR(D177),MONTH(D177),DAY(D177)),Eingaben!$C$16))-1+Eingaben!$C$19,_xlfn.DAYS(DATE(YEAR(D177),MONTH(D177),DAY(D177)),MAX(DATE(YEAR(D177),MONTH(D177),DAY(D177)),Eingaben!$C$16))))+1)),0)),0),0)</f>
        <v/>
      </c>
      <c r="H177" s="27">
        <f>MAX(0,G177-IF(ISNUMBER(F177),MAX(0,F177),0))</f>
        <v/>
      </c>
      <c r="I177" s="27">
        <f>MID(IF(K177=1,"; Einzug fehlt oder ist kein Datum","")&amp;IF(L177=1,"; Auszug ist kein Datum","")&amp;IF(M177=1,"; Auszug liegt vor Einzug","")&amp;IF(N177=1,"; Bewohner-ID fehlt","")&amp;IF(O177=1,"; Bewohner-ID doppelt","")&amp;IF(P177=1,"; Abwesenheitstage ungültig (ganze Zahl ab 0)","")&amp;IF(Q177=1,"; Abwesenheit größer als Aufenthaltstage","")&amp;IF(R177=1,"; Ein- und Auszug am selben Tag (Zählregel laut Vertrag prüfen)","")&amp;IF(S177=1,"; Kein Aufenthaltstag im Abrechnungsmonat",""),3,400)</f>
        <v/>
      </c>
      <c r="J177" s="22">
        <f>IF(LEN(B177)+LEN(C177)+LEN(D177)+LEN(E177)+LEN(F177)&gt;0,1,0)</f>
        <v/>
      </c>
      <c r="K177" s="22">
        <f>IF(J177=1,IF(ISNUMBER(D177),0,1),0)</f>
        <v/>
      </c>
      <c r="L177" s="22">
        <f>IF(LEN(E177)&gt;0,IF(ISNUMBER(E177),0,1),0)</f>
        <v/>
      </c>
      <c r="M177" s="22">
        <f>IF(ISNUMBER(D177),IF(ISNUMBER(E177),IF(_xlfn.DAYS(DATE(YEAR(E177),MONTH(E177),DAY(E177)),DATE(YEAR(D177),MONTH(D177),DAY(D177)))&lt;0,1,0),0),0)</f>
        <v/>
      </c>
      <c r="N177" s="22">
        <f>IF(J177=1,IF(LEN(B177)&gt;0,0,1),0)</f>
        <v/>
      </c>
      <c r="O177" s="22">
        <f>IF(LEN(B177)&gt;0,IF(SUMPRODUCT(($B$5:$B$504=B177)*1)&gt;1,1,0),0)</f>
        <v/>
      </c>
      <c r="P177" s="22">
        <f>IF(LEN(F177)&gt;0,IF(ISNUMBER(F177),IF(F177&lt;0,1,IF(F177&lt;&gt;INT(F177),1,0)),1),0)</f>
        <v/>
      </c>
      <c r="Q177" s="22">
        <f>IF(ISNUMBER(F177),IF(ISNUMBER(Eingaben!$C$16),IF(F177&gt;G177,1,0),0),0)</f>
        <v/>
      </c>
      <c r="R177" s="22">
        <f>IF(ISNUMBER(D177),IF(ISNUMBER(E177),IF(_xlfn.DAYS(DATE(YEAR(E177),MONTH(E177),DAY(E177)),DATE(YEAR(D177),MONTH(D177),DAY(D177)))=0,1,0),0),0)</f>
        <v/>
      </c>
      <c r="S177" s="22">
        <f>IF(J177=1,IF(ISNUMBER(Eingaben!$C$16),IF(K177+L177+M177+R177=0,IF(G177=0,1,0),0),0),0)</f>
        <v/>
      </c>
    </row>
    <row r="178">
      <c r="A178" s="22" t="n">
        <v>174</v>
      </c>
      <c r="B178" s="24" t="n"/>
      <c r="C178" s="24" t="n"/>
      <c r="D178" s="25" t="n"/>
      <c r="E178" s="25" t="n"/>
      <c r="F178" s="26" t="n"/>
      <c r="G178" s="27">
        <f>IF(ISNUMBER(Eingaben!$C$16),IF(ISNUMBER(D178),IF(LEN(E178)=0,MAX(0,_xlfn.DAYS(Eingaben!$C$17,MAX(DATE(YEAR(D178),MONTH(D178),DAY(D178)),Eingaben!$C$16))+1),IF(ISNUMBER(E178),IF(_xlfn.DAYS(DATE(YEAR(E178),MONTH(E178),DAY(E178)),DATE(YEAR(D178),MONTH(D178),DAY(D178)))&lt;0,0,MAX(0,MIN(_xlfn.DAYS(Eingaben!$C$17,MAX(DATE(YEAR(D178),MONTH(D178),DAY(D178)),Eingaben!$C$16)),MAX(_xlfn.DAYS(DATE(YEAR(E178),MONTH(E178),DAY(E178)),MAX(DATE(YEAR(D178),MONTH(D178),DAY(D178)),Eingaben!$C$16))-1+Eingaben!$C$19,_xlfn.DAYS(DATE(YEAR(D178),MONTH(D178),DAY(D178)),MAX(DATE(YEAR(D178),MONTH(D178),DAY(D178)),Eingaben!$C$16))))+1)),0)),0),0)</f>
        <v/>
      </c>
      <c r="H178" s="27">
        <f>MAX(0,G178-IF(ISNUMBER(F178),MAX(0,F178),0))</f>
        <v/>
      </c>
      <c r="I178" s="27">
        <f>MID(IF(K178=1,"; Einzug fehlt oder ist kein Datum","")&amp;IF(L178=1,"; Auszug ist kein Datum","")&amp;IF(M178=1,"; Auszug liegt vor Einzug","")&amp;IF(N178=1,"; Bewohner-ID fehlt","")&amp;IF(O178=1,"; Bewohner-ID doppelt","")&amp;IF(P178=1,"; Abwesenheitstage ungültig (ganze Zahl ab 0)","")&amp;IF(Q178=1,"; Abwesenheit größer als Aufenthaltstage","")&amp;IF(R178=1,"; Ein- und Auszug am selben Tag (Zählregel laut Vertrag prüfen)","")&amp;IF(S178=1,"; Kein Aufenthaltstag im Abrechnungsmonat",""),3,400)</f>
        <v/>
      </c>
      <c r="J178" s="22">
        <f>IF(LEN(B178)+LEN(C178)+LEN(D178)+LEN(E178)+LEN(F178)&gt;0,1,0)</f>
        <v/>
      </c>
      <c r="K178" s="22">
        <f>IF(J178=1,IF(ISNUMBER(D178),0,1),0)</f>
        <v/>
      </c>
      <c r="L178" s="22">
        <f>IF(LEN(E178)&gt;0,IF(ISNUMBER(E178),0,1),0)</f>
        <v/>
      </c>
      <c r="M178" s="22">
        <f>IF(ISNUMBER(D178),IF(ISNUMBER(E178),IF(_xlfn.DAYS(DATE(YEAR(E178),MONTH(E178),DAY(E178)),DATE(YEAR(D178),MONTH(D178),DAY(D178)))&lt;0,1,0),0),0)</f>
        <v/>
      </c>
      <c r="N178" s="22">
        <f>IF(J178=1,IF(LEN(B178)&gt;0,0,1),0)</f>
        <v/>
      </c>
      <c r="O178" s="22">
        <f>IF(LEN(B178)&gt;0,IF(SUMPRODUCT(($B$5:$B$504=B178)*1)&gt;1,1,0),0)</f>
        <v/>
      </c>
      <c r="P178" s="22">
        <f>IF(LEN(F178)&gt;0,IF(ISNUMBER(F178),IF(F178&lt;0,1,IF(F178&lt;&gt;INT(F178),1,0)),1),0)</f>
        <v/>
      </c>
      <c r="Q178" s="22">
        <f>IF(ISNUMBER(F178),IF(ISNUMBER(Eingaben!$C$16),IF(F178&gt;G178,1,0),0),0)</f>
        <v/>
      </c>
      <c r="R178" s="22">
        <f>IF(ISNUMBER(D178),IF(ISNUMBER(E178),IF(_xlfn.DAYS(DATE(YEAR(E178),MONTH(E178),DAY(E178)),DATE(YEAR(D178),MONTH(D178),DAY(D178)))=0,1,0),0),0)</f>
        <v/>
      </c>
      <c r="S178" s="22">
        <f>IF(J178=1,IF(ISNUMBER(Eingaben!$C$16),IF(K178+L178+M178+R178=0,IF(G178=0,1,0),0),0),0)</f>
        <v/>
      </c>
    </row>
    <row r="179">
      <c r="A179" s="22" t="n">
        <v>175</v>
      </c>
      <c r="B179" s="24" t="n"/>
      <c r="C179" s="24" t="n"/>
      <c r="D179" s="25" t="n"/>
      <c r="E179" s="25" t="n"/>
      <c r="F179" s="26" t="n"/>
      <c r="G179" s="27">
        <f>IF(ISNUMBER(Eingaben!$C$16),IF(ISNUMBER(D179),IF(LEN(E179)=0,MAX(0,_xlfn.DAYS(Eingaben!$C$17,MAX(DATE(YEAR(D179),MONTH(D179),DAY(D179)),Eingaben!$C$16))+1),IF(ISNUMBER(E179),IF(_xlfn.DAYS(DATE(YEAR(E179),MONTH(E179),DAY(E179)),DATE(YEAR(D179),MONTH(D179),DAY(D179)))&lt;0,0,MAX(0,MIN(_xlfn.DAYS(Eingaben!$C$17,MAX(DATE(YEAR(D179),MONTH(D179),DAY(D179)),Eingaben!$C$16)),MAX(_xlfn.DAYS(DATE(YEAR(E179),MONTH(E179),DAY(E179)),MAX(DATE(YEAR(D179),MONTH(D179),DAY(D179)),Eingaben!$C$16))-1+Eingaben!$C$19,_xlfn.DAYS(DATE(YEAR(D179),MONTH(D179),DAY(D179)),MAX(DATE(YEAR(D179),MONTH(D179),DAY(D179)),Eingaben!$C$16))))+1)),0)),0),0)</f>
        <v/>
      </c>
      <c r="H179" s="27">
        <f>MAX(0,G179-IF(ISNUMBER(F179),MAX(0,F179),0))</f>
        <v/>
      </c>
      <c r="I179" s="27">
        <f>MID(IF(K179=1,"; Einzug fehlt oder ist kein Datum","")&amp;IF(L179=1,"; Auszug ist kein Datum","")&amp;IF(M179=1,"; Auszug liegt vor Einzug","")&amp;IF(N179=1,"; Bewohner-ID fehlt","")&amp;IF(O179=1,"; Bewohner-ID doppelt","")&amp;IF(P179=1,"; Abwesenheitstage ungültig (ganze Zahl ab 0)","")&amp;IF(Q179=1,"; Abwesenheit größer als Aufenthaltstage","")&amp;IF(R179=1,"; Ein- und Auszug am selben Tag (Zählregel laut Vertrag prüfen)","")&amp;IF(S179=1,"; Kein Aufenthaltstag im Abrechnungsmonat",""),3,400)</f>
        <v/>
      </c>
      <c r="J179" s="22">
        <f>IF(LEN(B179)+LEN(C179)+LEN(D179)+LEN(E179)+LEN(F179)&gt;0,1,0)</f>
        <v/>
      </c>
      <c r="K179" s="22">
        <f>IF(J179=1,IF(ISNUMBER(D179),0,1),0)</f>
        <v/>
      </c>
      <c r="L179" s="22">
        <f>IF(LEN(E179)&gt;0,IF(ISNUMBER(E179),0,1),0)</f>
        <v/>
      </c>
      <c r="M179" s="22">
        <f>IF(ISNUMBER(D179),IF(ISNUMBER(E179),IF(_xlfn.DAYS(DATE(YEAR(E179),MONTH(E179),DAY(E179)),DATE(YEAR(D179),MONTH(D179),DAY(D179)))&lt;0,1,0),0),0)</f>
        <v/>
      </c>
      <c r="N179" s="22">
        <f>IF(J179=1,IF(LEN(B179)&gt;0,0,1),0)</f>
        <v/>
      </c>
      <c r="O179" s="22">
        <f>IF(LEN(B179)&gt;0,IF(SUMPRODUCT(($B$5:$B$504=B179)*1)&gt;1,1,0),0)</f>
        <v/>
      </c>
      <c r="P179" s="22">
        <f>IF(LEN(F179)&gt;0,IF(ISNUMBER(F179),IF(F179&lt;0,1,IF(F179&lt;&gt;INT(F179),1,0)),1),0)</f>
        <v/>
      </c>
      <c r="Q179" s="22">
        <f>IF(ISNUMBER(F179),IF(ISNUMBER(Eingaben!$C$16),IF(F179&gt;G179,1,0),0),0)</f>
        <v/>
      </c>
      <c r="R179" s="22">
        <f>IF(ISNUMBER(D179),IF(ISNUMBER(E179),IF(_xlfn.DAYS(DATE(YEAR(E179),MONTH(E179),DAY(E179)),DATE(YEAR(D179),MONTH(D179),DAY(D179)))=0,1,0),0),0)</f>
        <v/>
      </c>
      <c r="S179" s="22">
        <f>IF(J179=1,IF(ISNUMBER(Eingaben!$C$16),IF(K179+L179+M179+R179=0,IF(G179=0,1,0),0),0),0)</f>
        <v/>
      </c>
    </row>
    <row r="180">
      <c r="A180" s="22" t="n">
        <v>176</v>
      </c>
      <c r="B180" s="24" t="n"/>
      <c r="C180" s="24" t="n"/>
      <c r="D180" s="25" t="n"/>
      <c r="E180" s="25" t="n"/>
      <c r="F180" s="26" t="n"/>
      <c r="G180" s="27">
        <f>IF(ISNUMBER(Eingaben!$C$16),IF(ISNUMBER(D180),IF(LEN(E180)=0,MAX(0,_xlfn.DAYS(Eingaben!$C$17,MAX(DATE(YEAR(D180),MONTH(D180),DAY(D180)),Eingaben!$C$16))+1),IF(ISNUMBER(E180),IF(_xlfn.DAYS(DATE(YEAR(E180),MONTH(E180),DAY(E180)),DATE(YEAR(D180),MONTH(D180),DAY(D180)))&lt;0,0,MAX(0,MIN(_xlfn.DAYS(Eingaben!$C$17,MAX(DATE(YEAR(D180),MONTH(D180),DAY(D180)),Eingaben!$C$16)),MAX(_xlfn.DAYS(DATE(YEAR(E180),MONTH(E180),DAY(E180)),MAX(DATE(YEAR(D180),MONTH(D180),DAY(D180)),Eingaben!$C$16))-1+Eingaben!$C$19,_xlfn.DAYS(DATE(YEAR(D180),MONTH(D180),DAY(D180)),MAX(DATE(YEAR(D180),MONTH(D180),DAY(D180)),Eingaben!$C$16))))+1)),0)),0),0)</f>
        <v/>
      </c>
      <c r="H180" s="27">
        <f>MAX(0,G180-IF(ISNUMBER(F180),MAX(0,F180),0))</f>
        <v/>
      </c>
      <c r="I180" s="27">
        <f>MID(IF(K180=1,"; Einzug fehlt oder ist kein Datum","")&amp;IF(L180=1,"; Auszug ist kein Datum","")&amp;IF(M180=1,"; Auszug liegt vor Einzug","")&amp;IF(N180=1,"; Bewohner-ID fehlt","")&amp;IF(O180=1,"; Bewohner-ID doppelt","")&amp;IF(P180=1,"; Abwesenheitstage ungültig (ganze Zahl ab 0)","")&amp;IF(Q180=1,"; Abwesenheit größer als Aufenthaltstage","")&amp;IF(R180=1,"; Ein- und Auszug am selben Tag (Zählregel laut Vertrag prüfen)","")&amp;IF(S180=1,"; Kein Aufenthaltstag im Abrechnungsmonat",""),3,400)</f>
        <v/>
      </c>
      <c r="J180" s="22">
        <f>IF(LEN(B180)+LEN(C180)+LEN(D180)+LEN(E180)+LEN(F180)&gt;0,1,0)</f>
        <v/>
      </c>
      <c r="K180" s="22">
        <f>IF(J180=1,IF(ISNUMBER(D180),0,1),0)</f>
        <v/>
      </c>
      <c r="L180" s="22">
        <f>IF(LEN(E180)&gt;0,IF(ISNUMBER(E180),0,1),0)</f>
        <v/>
      </c>
      <c r="M180" s="22">
        <f>IF(ISNUMBER(D180),IF(ISNUMBER(E180),IF(_xlfn.DAYS(DATE(YEAR(E180),MONTH(E180),DAY(E180)),DATE(YEAR(D180),MONTH(D180),DAY(D180)))&lt;0,1,0),0),0)</f>
        <v/>
      </c>
      <c r="N180" s="22">
        <f>IF(J180=1,IF(LEN(B180)&gt;0,0,1),0)</f>
        <v/>
      </c>
      <c r="O180" s="22">
        <f>IF(LEN(B180)&gt;0,IF(SUMPRODUCT(($B$5:$B$504=B180)*1)&gt;1,1,0),0)</f>
        <v/>
      </c>
      <c r="P180" s="22">
        <f>IF(LEN(F180)&gt;0,IF(ISNUMBER(F180),IF(F180&lt;0,1,IF(F180&lt;&gt;INT(F180),1,0)),1),0)</f>
        <v/>
      </c>
      <c r="Q180" s="22">
        <f>IF(ISNUMBER(F180),IF(ISNUMBER(Eingaben!$C$16),IF(F180&gt;G180,1,0),0),0)</f>
        <v/>
      </c>
      <c r="R180" s="22">
        <f>IF(ISNUMBER(D180),IF(ISNUMBER(E180),IF(_xlfn.DAYS(DATE(YEAR(E180),MONTH(E180),DAY(E180)),DATE(YEAR(D180),MONTH(D180),DAY(D180)))=0,1,0),0),0)</f>
        <v/>
      </c>
      <c r="S180" s="22">
        <f>IF(J180=1,IF(ISNUMBER(Eingaben!$C$16),IF(K180+L180+M180+R180=0,IF(G180=0,1,0),0),0),0)</f>
        <v/>
      </c>
    </row>
    <row r="181">
      <c r="A181" s="22" t="n">
        <v>177</v>
      </c>
      <c r="B181" s="24" t="n"/>
      <c r="C181" s="24" t="n"/>
      <c r="D181" s="25" t="n"/>
      <c r="E181" s="25" t="n"/>
      <c r="F181" s="26" t="n"/>
      <c r="G181" s="27">
        <f>IF(ISNUMBER(Eingaben!$C$16),IF(ISNUMBER(D181),IF(LEN(E181)=0,MAX(0,_xlfn.DAYS(Eingaben!$C$17,MAX(DATE(YEAR(D181),MONTH(D181),DAY(D181)),Eingaben!$C$16))+1),IF(ISNUMBER(E181),IF(_xlfn.DAYS(DATE(YEAR(E181),MONTH(E181),DAY(E181)),DATE(YEAR(D181),MONTH(D181),DAY(D181)))&lt;0,0,MAX(0,MIN(_xlfn.DAYS(Eingaben!$C$17,MAX(DATE(YEAR(D181),MONTH(D181),DAY(D181)),Eingaben!$C$16)),MAX(_xlfn.DAYS(DATE(YEAR(E181),MONTH(E181),DAY(E181)),MAX(DATE(YEAR(D181),MONTH(D181),DAY(D181)),Eingaben!$C$16))-1+Eingaben!$C$19,_xlfn.DAYS(DATE(YEAR(D181),MONTH(D181),DAY(D181)),MAX(DATE(YEAR(D181),MONTH(D181),DAY(D181)),Eingaben!$C$16))))+1)),0)),0),0)</f>
        <v/>
      </c>
      <c r="H181" s="27">
        <f>MAX(0,G181-IF(ISNUMBER(F181),MAX(0,F181),0))</f>
        <v/>
      </c>
      <c r="I181" s="27">
        <f>MID(IF(K181=1,"; Einzug fehlt oder ist kein Datum","")&amp;IF(L181=1,"; Auszug ist kein Datum","")&amp;IF(M181=1,"; Auszug liegt vor Einzug","")&amp;IF(N181=1,"; Bewohner-ID fehlt","")&amp;IF(O181=1,"; Bewohner-ID doppelt","")&amp;IF(P181=1,"; Abwesenheitstage ungültig (ganze Zahl ab 0)","")&amp;IF(Q181=1,"; Abwesenheit größer als Aufenthaltstage","")&amp;IF(R181=1,"; Ein- und Auszug am selben Tag (Zählregel laut Vertrag prüfen)","")&amp;IF(S181=1,"; Kein Aufenthaltstag im Abrechnungsmonat",""),3,400)</f>
        <v/>
      </c>
      <c r="J181" s="22">
        <f>IF(LEN(B181)+LEN(C181)+LEN(D181)+LEN(E181)+LEN(F181)&gt;0,1,0)</f>
        <v/>
      </c>
      <c r="K181" s="22">
        <f>IF(J181=1,IF(ISNUMBER(D181),0,1),0)</f>
        <v/>
      </c>
      <c r="L181" s="22">
        <f>IF(LEN(E181)&gt;0,IF(ISNUMBER(E181),0,1),0)</f>
        <v/>
      </c>
      <c r="M181" s="22">
        <f>IF(ISNUMBER(D181),IF(ISNUMBER(E181),IF(_xlfn.DAYS(DATE(YEAR(E181),MONTH(E181),DAY(E181)),DATE(YEAR(D181),MONTH(D181),DAY(D181)))&lt;0,1,0),0),0)</f>
        <v/>
      </c>
      <c r="N181" s="22">
        <f>IF(J181=1,IF(LEN(B181)&gt;0,0,1),0)</f>
        <v/>
      </c>
      <c r="O181" s="22">
        <f>IF(LEN(B181)&gt;0,IF(SUMPRODUCT(($B$5:$B$504=B181)*1)&gt;1,1,0),0)</f>
        <v/>
      </c>
      <c r="P181" s="22">
        <f>IF(LEN(F181)&gt;0,IF(ISNUMBER(F181),IF(F181&lt;0,1,IF(F181&lt;&gt;INT(F181),1,0)),1),0)</f>
        <v/>
      </c>
      <c r="Q181" s="22">
        <f>IF(ISNUMBER(F181),IF(ISNUMBER(Eingaben!$C$16),IF(F181&gt;G181,1,0),0),0)</f>
        <v/>
      </c>
      <c r="R181" s="22">
        <f>IF(ISNUMBER(D181),IF(ISNUMBER(E181),IF(_xlfn.DAYS(DATE(YEAR(E181),MONTH(E181),DAY(E181)),DATE(YEAR(D181),MONTH(D181),DAY(D181)))=0,1,0),0),0)</f>
        <v/>
      </c>
      <c r="S181" s="22">
        <f>IF(J181=1,IF(ISNUMBER(Eingaben!$C$16),IF(K181+L181+M181+R181=0,IF(G181=0,1,0),0),0),0)</f>
        <v/>
      </c>
    </row>
    <row r="182">
      <c r="A182" s="22" t="n">
        <v>178</v>
      </c>
      <c r="B182" s="24" t="n"/>
      <c r="C182" s="24" t="n"/>
      <c r="D182" s="25" t="n"/>
      <c r="E182" s="25" t="n"/>
      <c r="F182" s="26" t="n"/>
      <c r="G182" s="27">
        <f>IF(ISNUMBER(Eingaben!$C$16),IF(ISNUMBER(D182),IF(LEN(E182)=0,MAX(0,_xlfn.DAYS(Eingaben!$C$17,MAX(DATE(YEAR(D182),MONTH(D182),DAY(D182)),Eingaben!$C$16))+1),IF(ISNUMBER(E182),IF(_xlfn.DAYS(DATE(YEAR(E182),MONTH(E182),DAY(E182)),DATE(YEAR(D182),MONTH(D182),DAY(D182)))&lt;0,0,MAX(0,MIN(_xlfn.DAYS(Eingaben!$C$17,MAX(DATE(YEAR(D182),MONTH(D182),DAY(D182)),Eingaben!$C$16)),MAX(_xlfn.DAYS(DATE(YEAR(E182),MONTH(E182),DAY(E182)),MAX(DATE(YEAR(D182),MONTH(D182),DAY(D182)),Eingaben!$C$16))-1+Eingaben!$C$19,_xlfn.DAYS(DATE(YEAR(D182),MONTH(D182),DAY(D182)),MAX(DATE(YEAR(D182),MONTH(D182),DAY(D182)),Eingaben!$C$16))))+1)),0)),0),0)</f>
        <v/>
      </c>
      <c r="H182" s="27">
        <f>MAX(0,G182-IF(ISNUMBER(F182),MAX(0,F182),0))</f>
        <v/>
      </c>
      <c r="I182" s="27">
        <f>MID(IF(K182=1,"; Einzug fehlt oder ist kein Datum","")&amp;IF(L182=1,"; Auszug ist kein Datum","")&amp;IF(M182=1,"; Auszug liegt vor Einzug","")&amp;IF(N182=1,"; Bewohner-ID fehlt","")&amp;IF(O182=1,"; Bewohner-ID doppelt","")&amp;IF(P182=1,"; Abwesenheitstage ungültig (ganze Zahl ab 0)","")&amp;IF(Q182=1,"; Abwesenheit größer als Aufenthaltstage","")&amp;IF(R182=1,"; Ein- und Auszug am selben Tag (Zählregel laut Vertrag prüfen)","")&amp;IF(S182=1,"; Kein Aufenthaltstag im Abrechnungsmonat",""),3,400)</f>
        <v/>
      </c>
      <c r="J182" s="22">
        <f>IF(LEN(B182)+LEN(C182)+LEN(D182)+LEN(E182)+LEN(F182)&gt;0,1,0)</f>
        <v/>
      </c>
      <c r="K182" s="22">
        <f>IF(J182=1,IF(ISNUMBER(D182),0,1),0)</f>
        <v/>
      </c>
      <c r="L182" s="22">
        <f>IF(LEN(E182)&gt;0,IF(ISNUMBER(E182),0,1),0)</f>
        <v/>
      </c>
      <c r="M182" s="22">
        <f>IF(ISNUMBER(D182),IF(ISNUMBER(E182),IF(_xlfn.DAYS(DATE(YEAR(E182),MONTH(E182),DAY(E182)),DATE(YEAR(D182),MONTH(D182),DAY(D182)))&lt;0,1,0),0),0)</f>
        <v/>
      </c>
      <c r="N182" s="22">
        <f>IF(J182=1,IF(LEN(B182)&gt;0,0,1),0)</f>
        <v/>
      </c>
      <c r="O182" s="22">
        <f>IF(LEN(B182)&gt;0,IF(SUMPRODUCT(($B$5:$B$504=B182)*1)&gt;1,1,0),0)</f>
        <v/>
      </c>
      <c r="P182" s="22">
        <f>IF(LEN(F182)&gt;0,IF(ISNUMBER(F182),IF(F182&lt;0,1,IF(F182&lt;&gt;INT(F182),1,0)),1),0)</f>
        <v/>
      </c>
      <c r="Q182" s="22">
        <f>IF(ISNUMBER(F182),IF(ISNUMBER(Eingaben!$C$16),IF(F182&gt;G182,1,0),0),0)</f>
        <v/>
      </c>
      <c r="R182" s="22">
        <f>IF(ISNUMBER(D182),IF(ISNUMBER(E182),IF(_xlfn.DAYS(DATE(YEAR(E182),MONTH(E182),DAY(E182)),DATE(YEAR(D182),MONTH(D182),DAY(D182)))=0,1,0),0),0)</f>
        <v/>
      </c>
      <c r="S182" s="22">
        <f>IF(J182=1,IF(ISNUMBER(Eingaben!$C$16),IF(K182+L182+M182+R182=0,IF(G182=0,1,0),0),0),0)</f>
        <v/>
      </c>
    </row>
    <row r="183">
      <c r="A183" s="22" t="n">
        <v>179</v>
      </c>
      <c r="B183" s="24" t="n"/>
      <c r="C183" s="24" t="n"/>
      <c r="D183" s="25" t="n"/>
      <c r="E183" s="25" t="n"/>
      <c r="F183" s="26" t="n"/>
      <c r="G183" s="27">
        <f>IF(ISNUMBER(Eingaben!$C$16),IF(ISNUMBER(D183),IF(LEN(E183)=0,MAX(0,_xlfn.DAYS(Eingaben!$C$17,MAX(DATE(YEAR(D183),MONTH(D183),DAY(D183)),Eingaben!$C$16))+1),IF(ISNUMBER(E183),IF(_xlfn.DAYS(DATE(YEAR(E183),MONTH(E183),DAY(E183)),DATE(YEAR(D183),MONTH(D183),DAY(D183)))&lt;0,0,MAX(0,MIN(_xlfn.DAYS(Eingaben!$C$17,MAX(DATE(YEAR(D183),MONTH(D183),DAY(D183)),Eingaben!$C$16)),MAX(_xlfn.DAYS(DATE(YEAR(E183),MONTH(E183),DAY(E183)),MAX(DATE(YEAR(D183),MONTH(D183),DAY(D183)),Eingaben!$C$16))-1+Eingaben!$C$19,_xlfn.DAYS(DATE(YEAR(D183),MONTH(D183),DAY(D183)),MAX(DATE(YEAR(D183),MONTH(D183),DAY(D183)),Eingaben!$C$16))))+1)),0)),0),0)</f>
        <v/>
      </c>
      <c r="H183" s="27">
        <f>MAX(0,G183-IF(ISNUMBER(F183),MAX(0,F183),0))</f>
        <v/>
      </c>
      <c r="I183" s="27">
        <f>MID(IF(K183=1,"; Einzug fehlt oder ist kein Datum","")&amp;IF(L183=1,"; Auszug ist kein Datum","")&amp;IF(M183=1,"; Auszug liegt vor Einzug","")&amp;IF(N183=1,"; Bewohner-ID fehlt","")&amp;IF(O183=1,"; Bewohner-ID doppelt","")&amp;IF(P183=1,"; Abwesenheitstage ungültig (ganze Zahl ab 0)","")&amp;IF(Q183=1,"; Abwesenheit größer als Aufenthaltstage","")&amp;IF(R183=1,"; Ein- und Auszug am selben Tag (Zählregel laut Vertrag prüfen)","")&amp;IF(S183=1,"; Kein Aufenthaltstag im Abrechnungsmonat",""),3,400)</f>
        <v/>
      </c>
      <c r="J183" s="22">
        <f>IF(LEN(B183)+LEN(C183)+LEN(D183)+LEN(E183)+LEN(F183)&gt;0,1,0)</f>
        <v/>
      </c>
      <c r="K183" s="22">
        <f>IF(J183=1,IF(ISNUMBER(D183),0,1),0)</f>
        <v/>
      </c>
      <c r="L183" s="22">
        <f>IF(LEN(E183)&gt;0,IF(ISNUMBER(E183),0,1),0)</f>
        <v/>
      </c>
      <c r="M183" s="22">
        <f>IF(ISNUMBER(D183),IF(ISNUMBER(E183),IF(_xlfn.DAYS(DATE(YEAR(E183),MONTH(E183),DAY(E183)),DATE(YEAR(D183),MONTH(D183),DAY(D183)))&lt;0,1,0),0),0)</f>
        <v/>
      </c>
      <c r="N183" s="22">
        <f>IF(J183=1,IF(LEN(B183)&gt;0,0,1),0)</f>
        <v/>
      </c>
      <c r="O183" s="22">
        <f>IF(LEN(B183)&gt;0,IF(SUMPRODUCT(($B$5:$B$504=B183)*1)&gt;1,1,0),0)</f>
        <v/>
      </c>
      <c r="P183" s="22">
        <f>IF(LEN(F183)&gt;0,IF(ISNUMBER(F183),IF(F183&lt;0,1,IF(F183&lt;&gt;INT(F183),1,0)),1),0)</f>
        <v/>
      </c>
      <c r="Q183" s="22">
        <f>IF(ISNUMBER(F183),IF(ISNUMBER(Eingaben!$C$16),IF(F183&gt;G183,1,0),0),0)</f>
        <v/>
      </c>
      <c r="R183" s="22">
        <f>IF(ISNUMBER(D183),IF(ISNUMBER(E183),IF(_xlfn.DAYS(DATE(YEAR(E183),MONTH(E183),DAY(E183)),DATE(YEAR(D183),MONTH(D183),DAY(D183)))=0,1,0),0),0)</f>
        <v/>
      </c>
      <c r="S183" s="22">
        <f>IF(J183=1,IF(ISNUMBER(Eingaben!$C$16),IF(K183+L183+M183+R183=0,IF(G183=0,1,0),0),0),0)</f>
        <v/>
      </c>
    </row>
    <row r="184">
      <c r="A184" s="22" t="n">
        <v>180</v>
      </c>
      <c r="B184" s="24" t="n"/>
      <c r="C184" s="24" t="n"/>
      <c r="D184" s="25" t="n"/>
      <c r="E184" s="25" t="n"/>
      <c r="F184" s="26" t="n"/>
      <c r="G184" s="27">
        <f>IF(ISNUMBER(Eingaben!$C$16),IF(ISNUMBER(D184),IF(LEN(E184)=0,MAX(0,_xlfn.DAYS(Eingaben!$C$17,MAX(DATE(YEAR(D184),MONTH(D184),DAY(D184)),Eingaben!$C$16))+1),IF(ISNUMBER(E184),IF(_xlfn.DAYS(DATE(YEAR(E184),MONTH(E184),DAY(E184)),DATE(YEAR(D184),MONTH(D184),DAY(D184)))&lt;0,0,MAX(0,MIN(_xlfn.DAYS(Eingaben!$C$17,MAX(DATE(YEAR(D184),MONTH(D184),DAY(D184)),Eingaben!$C$16)),MAX(_xlfn.DAYS(DATE(YEAR(E184),MONTH(E184),DAY(E184)),MAX(DATE(YEAR(D184),MONTH(D184),DAY(D184)),Eingaben!$C$16))-1+Eingaben!$C$19,_xlfn.DAYS(DATE(YEAR(D184),MONTH(D184),DAY(D184)),MAX(DATE(YEAR(D184),MONTH(D184),DAY(D184)),Eingaben!$C$16))))+1)),0)),0),0)</f>
        <v/>
      </c>
      <c r="H184" s="27">
        <f>MAX(0,G184-IF(ISNUMBER(F184),MAX(0,F184),0))</f>
        <v/>
      </c>
      <c r="I184" s="27">
        <f>MID(IF(K184=1,"; Einzug fehlt oder ist kein Datum","")&amp;IF(L184=1,"; Auszug ist kein Datum","")&amp;IF(M184=1,"; Auszug liegt vor Einzug","")&amp;IF(N184=1,"; Bewohner-ID fehlt","")&amp;IF(O184=1,"; Bewohner-ID doppelt","")&amp;IF(P184=1,"; Abwesenheitstage ungültig (ganze Zahl ab 0)","")&amp;IF(Q184=1,"; Abwesenheit größer als Aufenthaltstage","")&amp;IF(R184=1,"; Ein- und Auszug am selben Tag (Zählregel laut Vertrag prüfen)","")&amp;IF(S184=1,"; Kein Aufenthaltstag im Abrechnungsmonat",""),3,400)</f>
        <v/>
      </c>
      <c r="J184" s="22">
        <f>IF(LEN(B184)+LEN(C184)+LEN(D184)+LEN(E184)+LEN(F184)&gt;0,1,0)</f>
        <v/>
      </c>
      <c r="K184" s="22">
        <f>IF(J184=1,IF(ISNUMBER(D184),0,1),0)</f>
        <v/>
      </c>
      <c r="L184" s="22">
        <f>IF(LEN(E184)&gt;0,IF(ISNUMBER(E184),0,1),0)</f>
        <v/>
      </c>
      <c r="M184" s="22">
        <f>IF(ISNUMBER(D184),IF(ISNUMBER(E184),IF(_xlfn.DAYS(DATE(YEAR(E184),MONTH(E184),DAY(E184)),DATE(YEAR(D184),MONTH(D184),DAY(D184)))&lt;0,1,0),0),0)</f>
        <v/>
      </c>
      <c r="N184" s="22">
        <f>IF(J184=1,IF(LEN(B184)&gt;0,0,1),0)</f>
        <v/>
      </c>
      <c r="O184" s="22">
        <f>IF(LEN(B184)&gt;0,IF(SUMPRODUCT(($B$5:$B$504=B184)*1)&gt;1,1,0),0)</f>
        <v/>
      </c>
      <c r="P184" s="22">
        <f>IF(LEN(F184)&gt;0,IF(ISNUMBER(F184),IF(F184&lt;0,1,IF(F184&lt;&gt;INT(F184),1,0)),1),0)</f>
        <v/>
      </c>
      <c r="Q184" s="22">
        <f>IF(ISNUMBER(F184),IF(ISNUMBER(Eingaben!$C$16),IF(F184&gt;G184,1,0),0),0)</f>
        <v/>
      </c>
      <c r="R184" s="22">
        <f>IF(ISNUMBER(D184),IF(ISNUMBER(E184),IF(_xlfn.DAYS(DATE(YEAR(E184),MONTH(E184),DAY(E184)),DATE(YEAR(D184),MONTH(D184),DAY(D184)))=0,1,0),0),0)</f>
        <v/>
      </c>
      <c r="S184" s="22">
        <f>IF(J184=1,IF(ISNUMBER(Eingaben!$C$16),IF(K184+L184+M184+R184=0,IF(G184=0,1,0),0),0),0)</f>
        <v/>
      </c>
    </row>
    <row r="185">
      <c r="A185" s="22" t="n">
        <v>181</v>
      </c>
      <c r="B185" s="24" t="n"/>
      <c r="C185" s="24" t="n"/>
      <c r="D185" s="25" t="n"/>
      <c r="E185" s="25" t="n"/>
      <c r="F185" s="26" t="n"/>
      <c r="G185" s="27">
        <f>IF(ISNUMBER(Eingaben!$C$16),IF(ISNUMBER(D185),IF(LEN(E185)=0,MAX(0,_xlfn.DAYS(Eingaben!$C$17,MAX(DATE(YEAR(D185),MONTH(D185),DAY(D185)),Eingaben!$C$16))+1),IF(ISNUMBER(E185),IF(_xlfn.DAYS(DATE(YEAR(E185),MONTH(E185),DAY(E185)),DATE(YEAR(D185),MONTH(D185),DAY(D185)))&lt;0,0,MAX(0,MIN(_xlfn.DAYS(Eingaben!$C$17,MAX(DATE(YEAR(D185),MONTH(D185),DAY(D185)),Eingaben!$C$16)),MAX(_xlfn.DAYS(DATE(YEAR(E185),MONTH(E185),DAY(E185)),MAX(DATE(YEAR(D185),MONTH(D185),DAY(D185)),Eingaben!$C$16))-1+Eingaben!$C$19,_xlfn.DAYS(DATE(YEAR(D185),MONTH(D185),DAY(D185)),MAX(DATE(YEAR(D185),MONTH(D185),DAY(D185)),Eingaben!$C$16))))+1)),0)),0),0)</f>
        <v/>
      </c>
      <c r="H185" s="27">
        <f>MAX(0,G185-IF(ISNUMBER(F185),MAX(0,F185),0))</f>
        <v/>
      </c>
      <c r="I185" s="27">
        <f>MID(IF(K185=1,"; Einzug fehlt oder ist kein Datum","")&amp;IF(L185=1,"; Auszug ist kein Datum","")&amp;IF(M185=1,"; Auszug liegt vor Einzug","")&amp;IF(N185=1,"; Bewohner-ID fehlt","")&amp;IF(O185=1,"; Bewohner-ID doppelt","")&amp;IF(P185=1,"; Abwesenheitstage ungültig (ganze Zahl ab 0)","")&amp;IF(Q185=1,"; Abwesenheit größer als Aufenthaltstage","")&amp;IF(R185=1,"; Ein- und Auszug am selben Tag (Zählregel laut Vertrag prüfen)","")&amp;IF(S185=1,"; Kein Aufenthaltstag im Abrechnungsmonat",""),3,400)</f>
        <v/>
      </c>
      <c r="J185" s="22">
        <f>IF(LEN(B185)+LEN(C185)+LEN(D185)+LEN(E185)+LEN(F185)&gt;0,1,0)</f>
        <v/>
      </c>
      <c r="K185" s="22">
        <f>IF(J185=1,IF(ISNUMBER(D185),0,1),0)</f>
        <v/>
      </c>
      <c r="L185" s="22">
        <f>IF(LEN(E185)&gt;0,IF(ISNUMBER(E185),0,1),0)</f>
        <v/>
      </c>
      <c r="M185" s="22">
        <f>IF(ISNUMBER(D185),IF(ISNUMBER(E185),IF(_xlfn.DAYS(DATE(YEAR(E185),MONTH(E185),DAY(E185)),DATE(YEAR(D185),MONTH(D185),DAY(D185)))&lt;0,1,0),0),0)</f>
        <v/>
      </c>
      <c r="N185" s="22">
        <f>IF(J185=1,IF(LEN(B185)&gt;0,0,1),0)</f>
        <v/>
      </c>
      <c r="O185" s="22">
        <f>IF(LEN(B185)&gt;0,IF(SUMPRODUCT(($B$5:$B$504=B185)*1)&gt;1,1,0),0)</f>
        <v/>
      </c>
      <c r="P185" s="22">
        <f>IF(LEN(F185)&gt;0,IF(ISNUMBER(F185),IF(F185&lt;0,1,IF(F185&lt;&gt;INT(F185),1,0)),1),0)</f>
        <v/>
      </c>
      <c r="Q185" s="22">
        <f>IF(ISNUMBER(F185),IF(ISNUMBER(Eingaben!$C$16),IF(F185&gt;G185,1,0),0),0)</f>
        <v/>
      </c>
      <c r="R185" s="22">
        <f>IF(ISNUMBER(D185),IF(ISNUMBER(E185),IF(_xlfn.DAYS(DATE(YEAR(E185),MONTH(E185),DAY(E185)),DATE(YEAR(D185),MONTH(D185),DAY(D185)))=0,1,0),0),0)</f>
        <v/>
      </c>
      <c r="S185" s="22">
        <f>IF(J185=1,IF(ISNUMBER(Eingaben!$C$16),IF(K185+L185+M185+R185=0,IF(G185=0,1,0),0),0),0)</f>
        <v/>
      </c>
    </row>
    <row r="186">
      <c r="A186" s="22" t="n">
        <v>182</v>
      </c>
      <c r="B186" s="24" t="n"/>
      <c r="C186" s="24" t="n"/>
      <c r="D186" s="25" t="n"/>
      <c r="E186" s="25" t="n"/>
      <c r="F186" s="26" t="n"/>
      <c r="G186" s="27">
        <f>IF(ISNUMBER(Eingaben!$C$16),IF(ISNUMBER(D186),IF(LEN(E186)=0,MAX(0,_xlfn.DAYS(Eingaben!$C$17,MAX(DATE(YEAR(D186),MONTH(D186),DAY(D186)),Eingaben!$C$16))+1),IF(ISNUMBER(E186),IF(_xlfn.DAYS(DATE(YEAR(E186),MONTH(E186),DAY(E186)),DATE(YEAR(D186),MONTH(D186),DAY(D186)))&lt;0,0,MAX(0,MIN(_xlfn.DAYS(Eingaben!$C$17,MAX(DATE(YEAR(D186),MONTH(D186),DAY(D186)),Eingaben!$C$16)),MAX(_xlfn.DAYS(DATE(YEAR(E186),MONTH(E186),DAY(E186)),MAX(DATE(YEAR(D186),MONTH(D186),DAY(D186)),Eingaben!$C$16))-1+Eingaben!$C$19,_xlfn.DAYS(DATE(YEAR(D186),MONTH(D186),DAY(D186)),MAX(DATE(YEAR(D186),MONTH(D186),DAY(D186)),Eingaben!$C$16))))+1)),0)),0),0)</f>
        <v/>
      </c>
      <c r="H186" s="27">
        <f>MAX(0,G186-IF(ISNUMBER(F186),MAX(0,F186),0))</f>
        <v/>
      </c>
      <c r="I186" s="27">
        <f>MID(IF(K186=1,"; Einzug fehlt oder ist kein Datum","")&amp;IF(L186=1,"; Auszug ist kein Datum","")&amp;IF(M186=1,"; Auszug liegt vor Einzug","")&amp;IF(N186=1,"; Bewohner-ID fehlt","")&amp;IF(O186=1,"; Bewohner-ID doppelt","")&amp;IF(P186=1,"; Abwesenheitstage ungültig (ganze Zahl ab 0)","")&amp;IF(Q186=1,"; Abwesenheit größer als Aufenthaltstage","")&amp;IF(R186=1,"; Ein- und Auszug am selben Tag (Zählregel laut Vertrag prüfen)","")&amp;IF(S186=1,"; Kein Aufenthaltstag im Abrechnungsmonat",""),3,400)</f>
        <v/>
      </c>
      <c r="J186" s="22">
        <f>IF(LEN(B186)+LEN(C186)+LEN(D186)+LEN(E186)+LEN(F186)&gt;0,1,0)</f>
        <v/>
      </c>
      <c r="K186" s="22">
        <f>IF(J186=1,IF(ISNUMBER(D186),0,1),0)</f>
        <v/>
      </c>
      <c r="L186" s="22">
        <f>IF(LEN(E186)&gt;0,IF(ISNUMBER(E186),0,1),0)</f>
        <v/>
      </c>
      <c r="M186" s="22">
        <f>IF(ISNUMBER(D186),IF(ISNUMBER(E186),IF(_xlfn.DAYS(DATE(YEAR(E186),MONTH(E186),DAY(E186)),DATE(YEAR(D186),MONTH(D186),DAY(D186)))&lt;0,1,0),0),0)</f>
        <v/>
      </c>
      <c r="N186" s="22">
        <f>IF(J186=1,IF(LEN(B186)&gt;0,0,1),0)</f>
        <v/>
      </c>
      <c r="O186" s="22">
        <f>IF(LEN(B186)&gt;0,IF(SUMPRODUCT(($B$5:$B$504=B186)*1)&gt;1,1,0),0)</f>
        <v/>
      </c>
      <c r="P186" s="22">
        <f>IF(LEN(F186)&gt;0,IF(ISNUMBER(F186),IF(F186&lt;0,1,IF(F186&lt;&gt;INT(F186),1,0)),1),0)</f>
        <v/>
      </c>
      <c r="Q186" s="22">
        <f>IF(ISNUMBER(F186),IF(ISNUMBER(Eingaben!$C$16),IF(F186&gt;G186,1,0),0),0)</f>
        <v/>
      </c>
      <c r="R186" s="22">
        <f>IF(ISNUMBER(D186),IF(ISNUMBER(E186),IF(_xlfn.DAYS(DATE(YEAR(E186),MONTH(E186),DAY(E186)),DATE(YEAR(D186),MONTH(D186),DAY(D186)))=0,1,0),0),0)</f>
        <v/>
      </c>
      <c r="S186" s="22">
        <f>IF(J186=1,IF(ISNUMBER(Eingaben!$C$16),IF(K186+L186+M186+R186=0,IF(G186=0,1,0),0),0),0)</f>
        <v/>
      </c>
    </row>
    <row r="187">
      <c r="A187" s="22" t="n">
        <v>183</v>
      </c>
      <c r="B187" s="24" t="n"/>
      <c r="C187" s="24" t="n"/>
      <c r="D187" s="25" t="n"/>
      <c r="E187" s="25" t="n"/>
      <c r="F187" s="26" t="n"/>
      <c r="G187" s="27">
        <f>IF(ISNUMBER(Eingaben!$C$16),IF(ISNUMBER(D187),IF(LEN(E187)=0,MAX(0,_xlfn.DAYS(Eingaben!$C$17,MAX(DATE(YEAR(D187),MONTH(D187),DAY(D187)),Eingaben!$C$16))+1),IF(ISNUMBER(E187),IF(_xlfn.DAYS(DATE(YEAR(E187),MONTH(E187),DAY(E187)),DATE(YEAR(D187),MONTH(D187),DAY(D187)))&lt;0,0,MAX(0,MIN(_xlfn.DAYS(Eingaben!$C$17,MAX(DATE(YEAR(D187),MONTH(D187),DAY(D187)),Eingaben!$C$16)),MAX(_xlfn.DAYS(DATE(YEAR(E187),MONTH(E187),DAY(E187)),MAX(DATE(YEAR(D187),MONTH(D187),DAY(D187)),Eingaben!$C$16))-1+Eingaben!$C$19,_xlfn.DAYS(DATE(YEAR(D187),MONTH(D187),DAY(D187)),MAX(DATE(YEAR(D187),MONTH(D187),DAY(D187)),Eingaben!$C$16))))+1)),0)),0),0)</f>
        <v/>
      </c>
      <c r="H187" s="27">
        <f>MAX(0,G187-IF(ISNUMBER(F187),MAX(0,F187),0))</f>
        <v/>
      </c>
      <c r="I187" s="27">
        <f>MID(IF(K187=1,"; Einzug fehlt oder ist kein Datum","")&amp;IF(L187=1,"; Auszug ist kein Datum","")&amp;IF(M187=1,"; Auszug liegt vor Einzug","")&amp;IF(N187=1,"; Bewohner-ID fehlt","")&amp;IF(O187=1,"; Bewohner-ID doppelt","")&amp;IF(P187=1,"; Abwesenheitstage ungültig (ganze Zahl ab 0)","")&amp;IF(Q187=1,"; Abwesenheit größer als Aufenthaltstage","")&amp;IF(R187=1,"; Ein- und Auszug am selben Tag (Zählregel laut Vertrag prüfen)","")&amp;IF(S187=1,"; Kein Aufenthaltstag im Abrechnungsmonat",""),3,400)</f>
        <v/>
      </c>
      <c r="J187" s="22">
        <f>IF(LEN(B187)+LEN(C187)+LEN(D187)+LEN(E187)+LEN(F187)&gt;0,1,0)</f>
        <v/>
      </c>
      <c r="K187" s="22">
        <f>IF(J187=1,IF(ISNUMBER(D187),0,1),0)</f>
        <v/>
      </c>
      <c r="L187" s="22">
        <f>IF(LEN(E187)&gt;0,IF(ISNUMBER(E187),0,1),0)</f>
        <v/>
      </c>
      <c r="M187" s="22">
        <f>IF(ISNUMBER(D187),IF(ISNUMBER(E187),IF(_xlfn.DAYS(DATE(YEAR(E187),MONTH(E187),DAY(E187)),DATE(YEAR(D187),MONTH(D187),DAY(D187)))&lt;0,1,0),0),0)</f>
        <v/>
      </c>
      <c r="N187" s="22">
        <f>IF(J187=1,IF(LEN(B187)&gt;0,0,1),0)</f>
        <v/>
      </c>
      <c r="O187" s="22">
        <f>IF(LEN(B187)&gt;0,IF(SUMPRODUCT(($B$5:$B$504=B187)*1)&gt;1,1,0),0)</f>
        <v/>
      </c>
      <c r="P187" s="22">
        <f>IF(LEN(F187)&gt;0,IF(ISNUMBER(F187),IF(F187&lt;0,1,IF(F187&lt;&gt;INT(F187),1,0)),1),0)</f>
        <v/>
      </c>
      <c r="Q187" s="22">
        <f>IF(ISNUMBER(F187),IF(ISNUMBER(Eingaben!$C$16),IF(F187&gt;G187,1,0),0),0)</f>
        <v/>
      </c>
      <c r="R187" s="22">
        <f>IF(ISNUMBER(D187),IF(ISNUMBER(E187),IF(_xlfn.DAYS(DATE(YEAR(E187),MONTH(E187),DAY(E187)),DATE(YEAR(D187),MONTH(D187),DAY(D187)))=0,1,0),0),0)</f>
        <v/>
      </c>
      <c r="S187" s="22">
        <f>IF(J187=1,IF(ISNUMBER(Eingaben!$C$16),IF(K187+L187+M187+R187=0,IF(G187=0,1,0),0),0),0)</f>
        <v/>
      </c>
    </row>
    <row r="188">
      <c r="A188" s="22" t="n">
        <v>184</v>
      </c>
      <c r="B188" s="24" t="n"/>
      <c r="C188" s="24" t="n"/>
      <c r="D188" s="25" t="n"/>
      <c r="E188" s="25" t="n"/>
      <c r="F188" s="26" t="n"/>
      <c r="G188" s="27">
        <f>IF(ISNUMBER(Eingaben!$C$16),IF(ISNUMBER(D188),IF(LEN(E188)=0,MAX(0,_xlfn.DAYS(Eingaben!$C$17,MAX(DATE(YEAR(D188),MONTH(D188),DAY(D188)),Eingaben!$C$16))+1),IF(ISNUMBER(E188),IF(_xlfn.DAYS(DATE(YEAR(E188),MONTH(E188),DAY(E188)),DATE(YEAR(D188),MONTH(D188),DAY(D188)))&lt;0,0,MAX(0,MIN(_xlfn.DAYS(Eingaben!$C$17,MAX(DATE(YEAR(D188),MONTH(D188),DAY(D188)),Eingaben!$C$16)),MAX(_xlfn.DAYS(DATE(YEAR(E188),MONTH(E188),DAY(E188)),MAX(DATE(YEAR(D188),MONTH(D188),DAY(D188)),Eingaben!$C$16))-1+Eingaben!$C$19,_xlfn.DAYS(DATE(YEAR(D188),MONTH(D188),DAY(D188)),MAX(DATE(YEAR(D188),MONTH(D188),DAY(D188)),Eingaben!$C$16))))+1)),0)),0),0)</f>
        <v/>
      </c>
      <c r="H188" s="27">
        <f>MAX(0,G188-IF(ISNUMBER(F188),MAX(0,F188),0))</f>
        <v/>
      </c>
      <c r="I188" s="27">
        <f>MID(IF(K188=1,"; Einzug fehlt oder ist kein Datum","")&amp;IF(L188=1,"; Auszug ist kein Datum","")&amp;IF(M188=1,"; Auszug liegt vor Einzug","")&amp;IF(N188=1,"; Bewohner-ID fehlt","")&amp;IF(O188=1,"; Bewohner-ID doppelt","")&amp;IF(P188=1,"; Abwesenheitstage ungültig (ganze Zahl ab 0)","")&amp;IF(Q188=1,"; Abwesenheit größer als Aufenthaltstage","")&amp;IF(R188=1,"; Ein- und Auszug am selben Tag (Zählregel laut Vertrag prüfen)","")&amp;IF(S188=1,"; Kein Aufenthaltstag im Abrechnungsmonat",""),3,400)</f>
        <v/>
      </c>
      <c r="J188" s="22">
        <f>IF(LEN(B188)+LEN(C188)+LEN(D188)+LEN(E188)+LEN(F188)&gt;0,1,0)</f>
        <v/>
      </c>
      <c r="K188" s="22">
        <f>IF(J188=1,IF(ISNUMBER(D188),0,1),0)</f>
        <v/>
      </c>
      <c r="L188" s="22">
        <f>IF(LEN(E188)&gt;0,IF(ISNUMBER(E188),0,1),0)</f>
        <v/>
      </c>
      <c r="M188" s="22">
        <f>IF(ISNUMBER(D188),IF(ISNUMBER(E188),IF(_xlfn.DAYS(DATE(YEAR(E188),MONTH(E188),DAY(E188)),DATE(YEAR(D188),MONTH(D188),DAY(D188)))&lt;0,1,0),0),0)</f>
        <v/>
      </c>
      <c r="N188" s="22">
        <f>IF(J188=1,IF(LEN(B188)&gt;0,0,1),0)</f>
        <v/>
      </c>
      <c r="O188" s="22">
        <f>IF(LEN(B188)&gt;0,IF(SUMPRODUCT(($B$5:$B$504=B188)*1)&gt;1,1,0),0)</f>
        <v/>
      </c>
      <c r="P188" s="22">
        <f>IF(LEN(F188)&gt;0,IF(ISNUMBER(F188),IF(F188&lt;0,1,IF(F188&lt;&gt;INT(F188),1,0)),1),0)</f>
        <v/>
      </c>
      <c r="Q188" s="22">
        <f>IF(ISNUMBER(F188),IF(ISNUMBER(Eingaben!$C$16),IF(F188&gt;G188,1,0),0),0)</f>
        <v/>
      </c>
      <c r="R188" s="22">
        <f>IF(ISNUMBER(D188),IF(ISNUMBER(E188),IF(_xlfn.DAYS(DATE(YEAR(E188),MONTH(E188),DAY(E188)),DATE(YEAR(D188),MONTH(D188),DAY(D188)))=0,1,0),0),0)</f>
        <v/>
      </c>
      <c r="S188" s="22">
        <f>IF(J188=1,IF(ISNUMBER(Eingaben!$C$16),IF(K188+L188+M188+R188=0,IF(G188=0,1,0),0),0),0)</f>
        <v/>
      </c>
    </row>
    <row r="189">
      <c r="A189" s="22" t="n">
        <v>185</v>
      </c>
      <c r="B189" s="24" t="n"/>
      <c r="C189" s="24" t="n"/>
      <c r="D189" s="25" t="n"/>
      <c r="E189" s="25" t="n"/>
      <c r="F189" s="26" t="n"/>
      <c r="G189" s="27">
        <f>IF(ISNUMBER(Eingaben!$C$16),IF(ISNUMBER(D189),IF(LEN(E189)=0,MAX(0,_xlfn.DAYS(Eingaben!$C$17,MAX(DATE(YEAR(D189),MONTH(D189),DAY(D189)),Eingaben!$C$16))+1),IF(ISNUMBER(E189),IF(_xlfn.DAYS(DATE(YEAR(E189),MONTH(E189),DAY(E189)),DATE(YEAR(D189),MONTH(D189),DAY(D189)))&lt;0,0,MAX(0,MIN(_xlfn.DAYS(Eingaben!$C$17,MAX(DATE(YEAR(D189),MONTH(D189),DAY(D189)),Eingaben!$C$16)),MAX(_xlfn.DAYS(DATE(YEAR(E189),MONTH(E189),DAY(E189)),MAX(DATE(YEAR(D189),MONTH(D189),DAY(D189)),Eingaben!$C$16))-1+Eingaben!$C$19,_xlfn.DAYS(DATE(YEAR(D189),MONTH(D189),DAY(D189)),MAX(DATE(YEAR(D189),MONTH(D189),DAY(D189)),Eingaben!$C$16))))+1)),0)),0),0)</f>
        <v/>
      </c>
      <c r="H189" s="27">
        <f>MAX(0,G189-IF(ISNUMBER(F189),MAX(0,F189),0))</f>
        <v/>
      </c>
      <c r="I189" s="27">
        <f>MID(IF(K189=1,"; Einzug fehlt oder ist kein Datum","")&amp;IF(L189=1,"; Auszug ist kein Datum","")&amp;IF(M189=1,"; Auszug liegt vor Einzug","")&amp;IF(N189=1,"; Bewohner-ID fehlt","")&amp;IF(O189=1,"; Bewohner-ID doppelt","")&amp;IF(P189=1,"; Abwesenheitstage ungültig (ganze Zahl ab 0)","")&amp;IF(Q189=1,"; Abwesenheit größer als Aufenthaltstage","")&amp;IF(R189=1,"; Ein- und Auszug am selben Tag (Zählregel laut Vertrag prüfen)","")&amp;IF(S189=1,"; Kein Aufenthaltstag im Abrechnungsmonat",""),3,400)</f>
        <v/>
      </c>
      <c r="J189" s="22">
        <f>IF(LEN(B189)+LEN(C189)+LEN(D189)+LEN(E189)+LEN(F189)&gt;0,1,0)</f>
        <v/>
      </c>
      <c r="K189" s="22">
        <f>IF(J189=1,IF(ISNUMBER(D189),0,1),0)</f>
        <v/>
      </c>
      <c r="L189" s="22">
        <f>IF(LEN(E189)&gt;0,IF(ISNUMBER(E189),0,1),0)</f>
        <v/>
      </c>
      <c r="M189" s="22">
        <f>IF(ISNUMBER(D189),IF(ISNUMBER(E189),IF(_xlfn.DAYS(DATE(YEAR(E189),MONTH(E189),DAY(E189)),DATE(YEAR(D189),MONTH(D189),DAY(D189)))&lt;0,1,0),0),0)</f>
        <v/>
      </c>
      <c r="N189" s="22">
        <f>IF(J189=1,IF(LEN(B189)&gt;0,0,1),0)</f>
        <v/>
      </c>
      <c r="O189" s="22">
        <f>IF(LEN(B189)&gt;0,IF(SUMPRODUCT(($B$5:$B$504=B189)*1)&gt;1,1,0),0)</f>
        <v/>
      </c>
      <c r="P189" s="22">
        <f>IF(LEN(F189)&gt;0,IF(ISNUMBER(F189),IF(F189&lt;0,1,IF(F189&lt;&gt;INT(F189),1,0)),1),0)</f>
        <v/>
      </c>
      <c r="Q189" s="22">
        <f>IF(ISNUMBER(F189),IF(ISNUMBER(Eingaben!$C$16),IF(F189&gt;G189,1,0),0),0)</f>
        <v/>
      </c>
      <c r="R189" s="22">
        <f>IF(ISNUMBER(D189),IF(ISNUMBER(E189),IF(_xlfn.DAYS(DATE(YEAR(E189),MONTH(E189),DAY(E189)),DATE(YEAR(D189),MONTH(D189),DAY(D189)))=0,1,0),0),0)</f>
        <v/>
      </c>
      <c r="S189" s="22">
        <f>IF(J189=1,IF(ISNUMBER(Eingaben!$C$16),IF(K189+L189+M189+R189=0,IF(G189=0,1,0),0),0),0)</f>
        <v/>
      </c>
    </row>
    <row r="190">
      <c r="A190" s="22" t="n">
        <v>186</v>
      </c>
      <c r="B190" s="24" t="n"/>
      <c r="C190" s="24" t="n"/>
      <c r="D190" s="25" t="n"/>
      <c r="E190" s="25" t="n"/>
      <c r="F190" s="26" t="n"/>
      <c r="G190" s="27">
        <f>IF(ISNUMBER(Eingaben!$C$16),IF(ISNUMBER(D190),IF(LEN(E190)=0,MAX(0,_xlfn.DAYS(Eingaben!$C$17,MAX(DATE(YEAR(D190),MONTH(D190),DAY(D190)),Eingaben!$C$16))+1),IF(ISNUMBER(E190),IF(_xlfn.DAYS(DATE(YEAR(E190),MONTH(E190),DAY(E190)),DATE(YEAR(D190),MONTH(D190),DAY(D190)))&lt;0,0,MAX(0,MIN(_xlfn.DAYS(Eingaben!$C$17,MAX(DATE(YEAR(D190),MONTH(D190),DAY(D190)),Eingaben!$C$16)),MAX(_xlfn.DAYS(DATE(YEAR(E190),MONTH(E190),DAY(E190)),MAX(DATE(YEAR(D190),MONTH(D190),DAY(D190)),Eingaben!$C$16))-1+Eingaben!$C$19,_xlfn.DAYS(DATE(YEAR(D190),MONTH(D190),DAY(D190)),MAX(DATE(YEAR(D190),MONTH(D190),DAY(D190)),Eingaben!$C$16))))+1)),0)),0),0)</f>
        <v/>
      </c>
      <c r="H190" s="27">
        <f>MAX(0,G190-IF(ISNUMBER(F190),MAX(0,F190),0))</f>
        <v/>
      </c>
      <c r="I190" s="27">
        <f>MID(IF(K190=1,"; Einzug fehlt oder ist kein Datum","")&amp;IF(L190=1,"; Auszug ist kein Datum","")&amp;IF(M190=1,"; Auszug liegt vor Einzug","")&amp;IF(N190=1,"; Bewohner-ID fehlt","")&amp;IF(O190=1,"; Bewohner-ID doppelt","")&amp;IF(P190=1,"; Abwesenheitstage ungültig (ganze Zahl ab 0)","")&amp;IF(Q190=1,"; Abwesenheit größer als Aufenthaltstage","")&amp;IF(R190=1,"; Ein- und Auszug am selben Tag (Zählregel laut Vertrag prüfen)","")&amp;IF(S190=1,"; Kein Aufenthaltstag im Abrechnungsmonat",""),3,400)</f>
        <v/>
      </c>
      <c r="J190" s="22">
        <f>IF(LEN(B190)+LEN(C190)+LEN(D190)+LEN(E190)+LEN(F190)&gt;0,1,0)</f>
        <v/>
      </c>
      <c r="K190" s="22">
        <f>IF(J190=1,IF(ISNUMBER(D190),0,1),0)</f>
        <v/>
      </c>
      <c r="L190" s="22">
        <f>IF(LEN(E190)&gt;0,IF(ISNUMBER(E190),0,1),0)</f>
        <v/>
      </c>
      <c r="M190" s="22">
        <f>IF(ISNUMBER(D190),IF(ISNUMBER(E190),IF(_xlfn.DAYS(DATE(YEAR(E190),MONTH(E190),DAY(E190)),DATE(YEAR(D190),MONTH(D190),DAY(D190)))&lt;0,1,0),0),0)</f>
        <v/>
      </c>
      <c r="N190" s="22">
        <f>IF(J190=1,IF(LEN(B190)&gt;0,0,1),0)</f>
        <v/>
      </c>
      <c r="O190" s="22">
        <f>IF(LEN(B190)&gt;0,IF(SUMPRODUCT(($B$5:$B$504=B190)*1)&gt;1,1,0),0)</f>
        <v/>
      </c>
      <c r="P190" s="22">
        <f>IF(LEN(F190)&gt;0,IF(ISNUMBER(F190),IF(F190&lt;0,1,IF(F190&lt;&gt;INT(F190),1,0)),1),0)</f>
        <v/>
      </c>
      <c r="Q190" s="22">
        <f>IF(ISNUMBER(F190),IF(ISNUMBER(Eingaben!$C$16),IF(F190&gt;G190,1,0),0),0)</f>
        <v/>
      </c>
      <c r="R190" s="22">
        <f>IF(ISNUMBER(D190),IF(ISNUMBER(E190),IF(_xlfn.DAYS(DATE(YEAR(E190),MONTH(E190),DAY(E190)),DATE(YEAR(D190),MONTH(D190),DAY(D190)))=0,1,0),0),0)</f>
        <v/>
      </c>
      <c r="S190" s="22">
        <f>IF(J190=1,IF(ISNUMBER(Eingaben!$C$16),IF(K190+L190+M190+R190=0,IF(G190=0,1,0),0),0),0)</f>
        <v/>
      </c>
    </row>
    <row r="191">
      <c r="A191" s="22" t="n">
        <v>187</v>
      </c>
      <c r="B191" s="24" t="n"/>
      <c r="C191" s="24" t="n"/>
      <c r="D191" s="25" t="n"/>
      <c r="E191" s="25" t="n"/>
      <c r="F191" s="26" t="n"/>
      <c r="G191" s="27">
        <f>IF(ISNUMBER(Eingaben!$C$16),IF(ISNUMBER(D191),IF(LEN(E191)=0,MAX(0,_xlfn.DAYS(Eingaben!$C$17,MAX(DATE(YEAR(D191),MONTH(D191),DAY(D191)),Eingaben!$C$16))+1),IF(ISNUMBER(E191),IF(_xlfn.DAYS(DATE(YEAR(E191),MONTH(E191),DAY(E191)),DATE(YEAR(D191),MONTH(D191),DAY(D191)))&lt;0,0,MAX(0,MIN(_xlfn.DAYS(Eingaben!$C$17,MAX(DATE(YEAR(D191),MONTH(D191),DAY(D191)),Eingaben!$C$16)),MAX(_xlfn.DAYS(DATE(YEAR(E191),MONTH(E191),DAY(E191)),MAX(DATE(YEAR(D191),MONTH(D191),DAY(D191)),Eingaben!$C$16))-1+Eingaben!$C$19,_xlfn.DAYS(DATE(YEAR(D191),MONTH(D191),DAY(D191)),MAX(DATE(YEAR(D191),MONTH(D191),DAY(D191)),Eingaben!$C$16))))+1)),0)),0),0)</f>
        <v/>
      </c>
      <c r="H191" s="27">
        <f>MAX(0,G191-IF(ISNUMBER(F191),MAX(0,F191),0))</f>
        <v/>
      </c>
      <c r="I191" s="27">
        <f>MID(IF(K191=1,"; Einzug fehlt oder ist kein Datum","")&amp;IF(L191=1,"; Auszug ist kein Datum","")&amp;IF(M191=1,"; Auszug liegt vor Einzug","")&amp;IF(N191=1,"; Bewohner-ID fehlt","")&amp;IF(O191=1,"; Bewohner-ID doppelt","")&amp;IF(P191=1,"; Abwesenheitstage ungültig (ganze Zahl ab 0)","")&amp;IF(Q191=1,"; Abwesenheit größer als Aufenthaltstage","")&amp;IF(R191=1,"; Ein- und Auszug am selben Tag (Zählregel laut Vertrag prüfen)","")&amp;IF(S191=1,"; Kein Aufenthaltstag im Abrechnungsmonat",""),3,400)</f>
        <v/>
      </c>
      <c r="J191" s="22">
        <f>IF(LEN(B191)+LEN(C191)+LEN(D191)+LEN(E191)+LEN(F191)&gt;0,1,0)</f>
        <v/>
      </c>
      <c r="K191" s="22">
        <f>IF(J191=1,IF(ISNUMBER(D191),0,1),0)</f>
        <v/>
      </c>
      <c r="L191" s="22">
        <f>IF(LEN(E191)&gt;0,IF(ISNUMBER(E191),0,1),0)</f>
        <v/>
      </c>
      <c r="M191" s="22">
        <f>IF(ISNUMBER(D191),IF(ISNUMBER(E191),IF(_xlfn.DAYS(DATE(YEAR(E191),MONTH(E191),DAY(E191)),DATE(YEAR(D191),MONTH(D191),DAY(D191)))&lt;0,1,0),0),0)</f>
        <v/>
      </c>
      <c r="N191" s="22">
        <f>IF(J191=1,IF(LEN(B191)&gt;0,0,1),0)</f>
        <v/>
      </c>
      <c r="O191" s="22">
        <f>IF(LEN(B191)&gt;0,IF(SUMPRODUCT(($B$5:$B$504=B191)*1)&gt;1,1,0),0)</f>
        <v/>
      </c>
      <c r="P191" s="22">
        <f>IF(LEN(F191)&gt;0,IF(ISNUMBER(F191),IF(F191&lt;0,1,IF(F191&lt;&gt;INT(F191),1,0)),1),0)</f>
        <v/>
      </c>
      <c r="Q191" s="22">
        <f>IF(ISNUMBER(F191),IF(ISNUMBER(Eingaben!$C$16),IF(F191&gt;G191,1,0),0),0)</f>
        <v/>
      </c>
      <c r="R191" s="22">
        <f>IF(ISNUMBER(D191),IF(ISNUMBER(E191),IF(_xlfn.DAYS(DATE(YEAR(E191),MONTH(E191),DAY(E191)),DATE(YEAR(D191),MONTH(D191),DAY(D191)))=0,1,0),0),0)</f>
        <v/>
      </c>
      <c r="S191" s="22">
        <f>IF(J191=1,IF(ISNUMBER(Eingaben!$C$16),IF(K191+L191+M191+R191=0,IF(G191=0,1,0),0),0),0)</f>
        <v/>
      </c>
    </row>
    <row r="192">
      <c r="A192" s="22" t="n">
        <v>188</v>
      </c>
      <c r="B192" s="24" t="n"/>
      <c r="C192" s="24" t="n"/>
      <c r="D192" s="25" t="n"/>
      <c r="E192" s="25" t="n"/>
      <c r="F192" s="26" t="n"/>
      <c r="G192" s="27">
        <f>IF(ISNUMBER(Eingaben!$C$16),IF(ISNUMBER(D192),IF(LEN(E192)=0,MAX(0,_xlfn.DAYS(Eingaben!$C$17,MAX(DATE(YEAR(D192),MONTH(D192),DAY(D192)),Eingaben!$C$16))+1),IF(ISNUMBER(E192),IF(_xlfn.DAYS(DATE(YEAR(E192),MONTH(E192),DAY(E192)),DATE(YEAR(D192),MONTH(D192),DAY(D192)))&lt;0,0,MAX(0,MIN(_xlfn.DAYS(Eingaben!$C$17,MAX(DATE(YEAR(D192),MONTH(D192),DAY(D192)),Eingaben!$C$16)),MAX(_xlfn.DAYS(DATE(YEAR(E192),MONTH(E192),DAY(E192)),MAX(DATE(YEAR(D192),MONTH(D192),DAY(D192)),Eingaben!$C$16))-1+Eingaben!$C$19,_xlfn.DAYS(DATE(YEAR(D192),MONTH(D192),DAY(D192)),MAX(DATE(YEAR(D192),MONTH(D192),DAY(D192)),Eingaben!$C$16))))+1)),0)),0),0)</f>
        <v/>
      </c>
      <c r="H192" s="27">
        <f>MAX(0,G192-IF(ISNUMBER(F192),MAX(0,F192),0))</f>
        <v/>
      </c>
      <c r="I192" s="27">
        <f>MID(IF(K192=1,"; Einzug fehlt oder ist kein Datum","")&amp;IF(L192=1,"; Auszug ist kein Datum","")&amp;IF(M192=1,"; Auszug liegt vor Einzug","")&amp;IF(N192=1,"; Bewohner-ID fehlt","")&amp;IF(O192=1,"; Bewohner-ID doppelt","")&amp;IF(P192=1,"; Abwesenheitstage ungültig (ganze Zahl ab 0)","")&amp;IF(Q192=1,"; Abwesenheit größer als Aufenthaltstage","")&amp;IF(R192=1,"; Ein- und Auszug am selben Tag (Zählregel laut Vertrag prüfen)","")&amp;IF(S192=1,"; Kein Aufenthaltstag im Abrechnungsmonat",""),3,400)</f>
        <v/>
      </c>
      <c r="J192" s="22">
        <f>IF(LEN(B192)+LEN(C192)+LEN(D192)+LEN(E192)+LEN(F192)&gt;0,1,0)</f>
        <v/>
      </c>
      <c r="K192" s="22">
        <f>IF(J192=1,IF(ISNUMBER(D192),0,1),0)</f>
        <v/>
      </c>
      <c r="L192" s="22">
        <f>IF(LEN(E192)&gt;0,IF(ISNUMBER(E192),0,1),0)</f>
        <v/>
      </c>
      <c r="M192" s="22">
        <f>IF(ISNUMBER(D192),IF(ISNUMBER(E192),IF(_xlfn.DAYS(DATE(YEAR(E192),MONTH(E192),DAY(E192)),DATE(YEAR(D192),MONTH(D192),DAY(D192)))&lt;0,1,0),0),0)</f>
        <v/>
      </c>
      <c r="N192" s="22">
        <f>IF(J192=1,IF(LEN(B192)&gt;0,0,1),0)</f>
        <v/>
      </c>
      <c r="O192" s="22">
        <f>IF(LEN(B192)&gt;0,IF(SUMPRODUCT(($B$5:$B$504=B192)*1)&gt;1,1,0),0)</f>
        <v/>
      </c>
      <c r="P192" s="22">
        <f>IF(LEN(F192)&gt;0,IF(ISNUMBER(F192),IF(F192&lt;0,1,IF(F192&lt;&gt;INT(F192),1,0)),1),0)</f>
        <v/>
      </c>
      <c r="Q192" s="22">
        <f>IF(ISNUMBER(F192),IF(ISNUMBER(Eingaben!$C$16),IF(F192&gt;G192,1,0),0),0)</f>
        <v/>
      </c>
      <c r="R192" s="22">
        <f>IF(ISNUMBER(D192),IF(ISNUMBER(E192),IF(_xlfn.DAYS(DATE(YEAR(E192),MONTH(E192),DAY(E192)),DATE(YEAR(D192),MONTH(D192),DAY(D192)))=0,1,0),0),0)</f>
        <v/>
      </c>
      <c r="S192" s="22">
        <f>IF(J192=1,IF(ISNUMBER(Eingaben!$C$16),IF(K192+L192+M192+R192=0,IF(G192=0,1,0),0),0),0)</f>
        <v/>
      </c>
    </row>
    <row r="193">
      <c r="A193" s="22" t="n">
        <v>189</v>
      </c>
      <c r="B193" s="24" t="n"/>
      <c r="C193" s="24" t="n"/>
      <c r="D193" s="25" t="n"/>
      <c r="E193" s="25" t="n"/>
      <c r="F193" s="26" t="n"/>
      <c r="G193" s="27">
        <f>IF(ISNUMBER(Eingaben!$C$16),IF(ISNUMBER(D193),IF(LEN(E193)=0,MAX(0,_xlfn.DAYS(Eingaben!$C$17,MAX(DATE(YEAR(D193),MONTH(D193),DAY(D193)),Eingaben!$C$16))+1),IF(ISNUMBER(E193),IF(_xlfn.DAYS(DATE(YEAR(E193),MONTH(E193),DAY(E193)),DATE(YEAR(D193),MONTH(D193),DAY(D193)))&lt;0,0,MAX(0,MIN(_xlfn.DAYS(Eingaben!$C$17,MAX(DATE(YEAR(D193),MONTH(D193),DAY(D193)),Eingaben!$C$16)),MAX(_xlfn.DAYS(DATE(YEAR(E193),MONTH(E193),DAY(E193)),MAX(DATE(YEAR(D193),MONTH(D193),DAY(D193)),Eingaben!$C$16))-1+Eingaben!$C$19,_xlfn.DAYS(DATE(YEAR(D193),MONTH(D193),DAY(D193)),MAX(DATE(YEAR(D193),MONTH(D193),DAY(D193)),Eingaben!$C$16))))+1)),0)),0),0)</f>
        <v/>
      </c>
      <c r="H193" s="27">
        <f>MAX(0,G193-IF(ISNUMBER(F193),MAX(0,F193),0))</f>
        <v/>
      </c>
      <c r="I193" s="27">
        <f>MID(IF(K193=1,"; Einzug fehlt oder ist kein Datum","")&amp;IF(L193=1,"; Auszug ist kein Datum","")&amp;IF(M193=1,"; Auszug liegt vor Einzug","")&amp;IF(N193=1,"; Bewohner-ID fehlt","")&amp;IF(O193=1,"; Bewohner-ID doppelt","")&amp;IF(P193=1,"; Abwesenheitstage ungültig (ganze Zahl ab 0)","")&amp;IF(Q193=1,"; Abwesenheit größer als Aufenthaltstage","")&amp;IF(R193=1,"; Ein- und Auszug am selben Tag (Zählregel laut Vertrag prüfen)","")&amp;IF(S193=1,"; Kein Aufenthaltstag im Abrechnungsmonat",""),3,400)</f>
        <v/>
      </c>
      <c r="J193" s="22">
        <f>IF(LEN(B193)+LEN(C193)+LEN(D193)+LEN(E193)+LEN(F193)&gt;0,1,0)</f>
        <v/>
      </c>
      <c r="K193" s="22">
        <f>IF(J193=1,IF(ISNUMBER(D193),0,1),0)</f>
        <v/>
      </c>
      <c r="L193" s="22">
        <f>IF(LEN(E193)&gt;0,IF(ISNUMBER(E193),0,1),0)</f>
        <v/>
      </c>
      <c r="M193" s="22">
        <f>IF(ISNUMBER(D193),IF(ISNUMBER(E193),IF(_xlfn.DAYS(DATE(YEAR(E193),MONTH(E193),DAY(E193)),DATE(YEAR(D193),MONTH(D193),DAY(D193)))&lt;0,1,0),0),0)</f>
        <v/>
      </c>
      <c r="N193" s="22">
        <f>IF(J193=1,IF(LEN(B193)&gt;0,0,1),0)</f>
        <v/>
      </c>
      <c r="O193" s="22">
        <f>IF(LEN(B193)&gt;0,IF(SUMPRODUCT(($B$5:$B$504=B193)*1)&gt;1,1,0),0)</f>
        <v/>
      </c>
      <c r="P193" s="22">
        <f>IF(LEN(F193)&gt;0,IF(ISNUMBER(F193),IF(F193&lt;0,1,IF(F193&lt;&gt;INT(F193),1,0)),1),0)</f>
        <v/>
      </c>
      <c r="Q193" s="22">
        <f>IF(ISNUMBER(F193),IF(ISNUMBER(Eingaben!$C$16),IF(F193&gt;G193,1,0),0),0)</f>
        <v/>
      </c>
      <c r="R193" s="22">
        <f>IF(ISNUMBER(D193),IF(ISNUMBER(E193),IF(_xlfn.DAYS(DATE(YEAR(E193),MONTH(E193),DAY(E193)),DATE(YEAR(D193),MONTH(D193),DAY(D193)))=0,1,0),0),0)</f>
        <v/>
      </c>
      <c r="S193" s="22">
        <f>IF(J193=1,IF(ISNUMBER(Eingaben!$C$16),IF(K193+L193+M193+R193=0,IF(G193=0,1,0),0),0),0)</f>
        <v/>
      </c>
    </row>
    <row r="194">
      <c r="A194" s="22" t="n">
        <v>190</v>
      </c>
      <c r="B194" s="24" t="n"/>
      <c r="C194" s="24" t="n"/>
      <c r="D194" s="25" t="n"/>
      <c r="E194" s="25" t="n"/>
      <c r="F194" s="26" t="n"/>
      <c r="G194" s="27">
        <f>IF(ISNUMBER(Eingaben!$C$16),IF(ISNUMBER(D194),IF(LEN(E194)=0,MAX(0,_xlfn.DAYS(Eingaben!$C$17,MAX(DATE(YEAR(D194),MONTH(D194),DAY(D194)),Eingaben!$C$16))+1),IF(ISNUMBER(E194),IF(_xlfn.DAYS(DATE(YEAR(E194),MONTH(E194),DAY(E194)),DATE(YEAR(D194),MONTH(D194),DAY(D194)))&lt;0,0,MAX(0,MIN(_xlfn.DAYS(Eingaben!$C$17,MAX(DATE(YEAR(D194),MONTH(D194),DAY(D194)),Eingaben!$C$16)),MAX(_xlfn.DAYS(DATE(YEAR(E194),MONTH(E194),DAY(E194)),MAX(DATE(YEAR(D194),MONTH(D194),DAY(D194)),Eingaben!$C$16))-1+Eingaben!$C$19,_xlfn.DAYS(DATE(YEAR(D194),MONTH(D194),DAY(D194)),MAX(DATE(YEAR(D194),MONTH(D194),DAY(D194)),Eingaben!$C$16))))+1)),0)),0),0)</f>
        <v/>
      </c>
      <c r="H194" s="27">
        <f>MAX(0,G194-IF(ISNUMBER(F194),MAX(0,F194),0))</f>
        <v/>
      </c>
      <c r="I194" s="27">
        <f>MID(IF(K194=1,"; Einzug fehlt oder ist kein Datum","")&amp;IF(L194=1,"; Auszug ist kein Datum","")&amp;IF(M194=1,"; Auszug liegt vor Einzug","")&amp;IF(N194=1,"; Bewohner-ID fehlt","")&amp;IF(O194=1,"; Bewohner-ID doppelt","")&amp;IF(P194=1,"; Abwesenheitstage ungültig (ganze Zahl ab 0)","")&amp;IF(Q194=1,"; Abwesenheit größer als Aufenthaltstage","")&amp;IF(R194=1,"; Ein- und Auszug am selben Tag (Zählregel laut Vertrag prüfen)","")&amp;IF(S194=1,"; Kein Aufenthaltstag im Abrechnungsmonat",""),3,400)</f>
        <v/>
      </c>
      <c r="J194" s="22">
        <f>IF(LEN(B194)+LEN(C194)+LEN(D194)+LEN(E194)+LEN(F194)&gt;0,1,0)</f>
        <v/>
      </c>
      <c r="K194" s="22">
        <f>IF(J194=1,IF(ISNUMBER(D194),0,1),0)</f>
        <v/>
      </c>
      <c r="L194" s="22">
        <f>IF(LEN(E194)&gt;0,IF(ISNUMBER(E194),0,1),0)</f>
        <v/>
      </c>
      <c r="M194" s="22">
        <f>IF(ISNUMBER(D194),IF(ISNUMBER(E194),IF(_xlfn.DAYS(DATE(YEAR(E194),MONTH(E194),DAY(E194)),DATE(YEAR(D194),MONTH(D194),DAY(D194)))&lt;0,1,0),0),0)</f>
        <v/>
      </c>
      <c r="N194" s="22">
        <f>IF(J194=1,IF(LEN(B194)&gt;0,0,1),0)</f>
        <v/>
      </c>
      <c r="O194" s="22">
        <f>IF(LEN(B194)&gt;0,IF(SUMPRODUCT(($B$5:$B$504=B194)*1)&gt;1,1,0),0)</f>
        <v/>
      </c>
      <c r="P194" s="22">
        <f>IF(LEN(F194)&gt;0,IF(ISNUMBER(F194),IF(F194&lt;0,1,IF(F194&lt;&gt;INT(F194),1,0)),1),0)</f>
        <v/>
      </c>
      <c r="Q194" s="22">
        <f>IF(ISNUMBER(F194),IF(ISNUMBER(Eingaben!$C$16),IF(F194&gt;G194,1,0),0),0)</f>
        <v/>
      </c>
      <c r="R194" s="22">
        <f>IF(ISNUMBER(D194),IF(ISNUMBER(E194),IF(_xlfn.DAYS(DATE(YEAR(E194),MONTH(E194),DAY(E194)),DATE(YEAR(D194),MONTH(D194),DAY(D194)))=0,1,0),0),0)</f>
        <v/>
      </c>
      <c r="S194" s="22">
        <f>IF(J194=1,IF(ISNUMBER(Eingaben!$C$16),IF(K194+L194+M194+R194=0,IF(G194=0,1,0),0),0),0)</f>
        <v/>
      </c>
    </row>
    <row r="195">
      <c r="A195" s="22" t="n">
        <v>191</v>
      </c>
      <c r="B195" s="24" t="n"/>
      <c r="C195" s="24" t="n"/>
      <c r="D195" s="25" t="n"/>
      <c r="E195" s="25" t="n"/>
      <c r="F195" s="26" t="n"/>
      <c r="G195" s="27">
        <f>IF(ISNUMBER(Eingaben!$C$16),IF(ISNUMBER(D195),IF(LEN(E195)=0,MAX(0,_xlfn.DAYS(Eingaben!$C$17,MAX(DATE(YEAR(D195),MONTH(D195),DAY(D195)),Eingaben!$C$16))+1),IF(ISNUMBER(E195),IF(_xlfn.DAYS(DATE(YEAR(E195),MONTH(E195),DAY(E195)),DATE(YEAR(D195),MONTH(D195),DAY(D195)))&lt;0,0,MAX(0,MIN(_xlfn.DAYS(Eingaben!$C$17,MAX(DATE(YEAR(D195),MONTH(D195),DAY(D195)),Eingaben!$C$16)),MAX(_xlfn.DAYS(DATE(YEAR(E195),MONTH(E195),DAY(E195)),MAX(DATE(YEAR(D195),MONTH(D195),DAY(D195)),Eingaben!$C$16))-1+Eingaben!$C$19,_xlfn.DAYS(DATE(YEAR(D195),MONTH(D195),DAY(D195)),MAX(DATE(YEAR(D195),MONTH(D195),DAY(D195)),Eingaben!$C$16))))+1)),0)),0),0)</f>
        <v/>
      </c>
      <c r="H195" s="27">
        <f>MAX(0,G195-IF(ISNUMBER(F195),MAX(0,F195),0))</f>
        <v/>
      </c>
      <c r="I195" s="27">
        <f>MID(IF(K195=1,"; Einzug fehlt oder ist kein Datum","")&amp;IF(L195=1,"; Auszug ist kein Datum","")&amp;IF(M195=1,"; Auszug liegt vor Einzug","")&amp;IF(N195=1,"; Bewohner-ID fehlt","")&amp;IF(O195=1,"; Bewohner-ID doppelt","")&amp;IF(P195=1,"; Abwesenheitstage ungültig (ganze Zahl ab 0)","")&amp;IF(Q195=1,"; Abwesenheit größer als Aufenthaltstage","")&amp;IF(R195=1,"; Ein- und Auszug am selben Tag (Zählregel laut Vertrag prüfen)","")&amp;IF(S195=1,"; Kein Aufenthaltstag im Abrechnungsmonat",""),3,400)</f>
        <v/>
      </c>
      <c r="J195" s="22">
        <f>IF(LEN(B195)+LEN(C195)+LEN(D195)+LEN(E195)+LEN(F195)&gt;0,1,0)</f>
        <v/>
      </c>
      <c r="K195" s="22">
        <f>IF(J195=1,IF(ISNUMBER(D195),0,1),0)</f>
        <v/>
      </c>
      <c r="L195" s="22">
        <f>IF(LEN(E195)&gt;0,IF(ISNUMBER(E195),0,1),0)</f>
        <v/>
      </c>
      <c r="M195" s="22">
        <f>IF(ISNUMBER(D195),IF(ISNUMBER(E195),IF(_xlfn.DAYS(DATE(YEAR(E195),MONTH(E195),DAY(E195)),DATE(YEAR(D195),MONTH(D195),DAY(D195)))&lt;0,1,0),0),0)</f>
        <v/>
      </c>
      <c r="N195" s="22">
        <f>IF(J195=1,IF(LEN(B195)&gt;0,0,1),0)</f>
        <v/>
      </c>
      <c r="O195" s="22">
        <f>IF(LEN(B195)&gt;0,IF(SUMPRODUCT(($B$5:$B$504=B195)*1)&gt;1,1,0),0)</f>
        <v/>
      </c>
      <c r="P195" s="22">
        <f>IF(LEN(F195)&gt;0,IF(ISNUMBER(F195),IF(F195&lt;0,1,IF(F195&lt;&gt;INT(F195),1,0)),1),0)</f>
        <v/>
      </c>
      <c r="Q195" s="22">
        <f>IF(ISNUMBER(F195),IF(ISNUMBER(Eingaben!$C$16),IF(F195&gt;G195,1,0),0),0)</f>
        <v/>
      </c>
      <c r="R195" s="22">
        <f>IF(ISNUMBER(D195),IF(ISNUMBER(E195),IF(_xlfn.DAYS(DATE(YEAR(E195),MONTH(E195),DAY(E195)),DATE(YEAR(D195),MONTH(D195),DAY(D195)))=0,1,0),0),0)</f>
        <v/>
      </c>
      <c r="S195" s="22">
        <f>IF(J195=1,IF(ISNUMBER(Eingaben!$C$16),IF(K195+L195+M195+R195=0,IF(G195=0,1,0),0),0),0)</f>
        <v/>
      </c>
    </row>
    <row r="196">
      <c r="A196" s="22" t="n">
        <v>192</v>
      </c>
      <c r="B196" s="24" t="n"/>
      <c r="C196" s="24" t="n"/>
      <c r="D196" s="25" t="n"/>
      <c r="E196" s="25" t="n"/>
      <c r="F196" s="26" t="n"/>
      <c r="G196" s="27">
        <f>IF(ISNUMBER(Eingaben!$C$16),IF(ISNUMBER(D196),IF(LEN(E196)=0,MAX(0,_xlfn.DAYS(Eingaben!$C$17,MAX(DATE(YEAR(D196),MONTH(D196),DAY(D196)),Eingaben!$C$16))+1),IF(ISNUMBER(E196),IF(_xlfn.DAYS(DATE(YEAR(E196),MONTH(E196),DAY(E196)),DATE(YEAR(D196),MONTH(D196),DAY(D196)))&lt;0,0,MAX(0,MIN(_xlfn.DAYS(Eingaben!$C$17,MAX(DATE(YEAR(D196),MONTH(D196),DAY(D196)),Eingaben!$C$16)),MAX(_xlfn.DAYS(DATE(YEAR(E196),MONTH(E196),DAY(E196)),MAX(DATE(YEAR(D196),MONTH(D196),DAY(D196)),Eingaben!$C$16))-1+Eingaben!$C$19,_xlfn.DAYS(DATE(YEAR(D196),MONTH(D196),DAY(D196)),MAX(DATE(YEAR(D196),MONTH(D196),DAY(D196)),Eingaben!$C$16))))+1)),0)),0),0)</f>
        <v/>
      </c>
      <c r="H196" s="27">
        <f>MAX(0,G196-IF(ISNUMBER(F196),MAX(0,F196),0))</f>
        <v/>
      </c>
      <c r="I196" s="27">
        <f>MID(IF(K196=1,"; Einzug fehlt oder ist kein Datum","")&amp;IF(L196=1,"; Auszug ist kein Datum","")&amp;IF(M196=1,"; Auszug liegt vor Einzug","")&amp;IF(N196=1,"; Bewohner-ID fehlt","")&amp;IF(O196=1,"; Bewohner-ID doppelt","")&amp;IF(P196=1,"; Abwesenheitstage ungültig (ganze Zahl ab 0)","")&amp;IF(Q196=1,"; Abwesenheit größer als Aufenthaltstage","")&amp;IF(R196=1,"; Ein- und Auszug am selben Tag (Zählregel laut Vertrag prüfen)","")&amp;IF(S196=1,"; Kein Aufenthaltstag im Abrechnungsmonat",""),3,400)</f>
        <v/>
      </c>
      <c r="J196" s="22">
        <f>IF(LEN(B196)+LEN(C196)+LEN(D196)+LEN(E196)+LEN(F196)&gt;0,1,0)</f>
        <v/>
      </c>
      <c r="K196" s="22">
        <f>IF(J196=1,IF(ISNUMBER(D196),0,1),0)</f>
        <v/>
      </c>
      <c r="L196" s="22">
        <f>IF(LEN(E196)&gt;0,IF(ISNUMBER(E196),0,1),0)</f>
        <v/>
      </c>
      <c r="M196" s="22">
        <f>IF(ISNUMBER(D196),IF(ISNUMBER(E196),IF(_xlfn.DAYS(DATE(YEAR(E196),MONTH(E196),DAY(E196)),DATE(YEAR(D196),MONTH(D196),DAY(D196)))&lt;0,1,0),0),0)</f>
        <v/>
      </c>
      <c r="N196" s="22">
        <f>IF(J196=1,IF(LEN(B196)&gt;0,0,1),0)</f>
        <v/>
      </c>
      <c r="O196" s="22">
        <f>IF(LEN(B196)&gt;0,IF(SUMPRODUCT(($B$5:$B$504=B196)*1)&gt;1,1,0),0)</f>
        <v/>
      </c>
      <c r="P196" s="22">
        <f>IF(LEN(F196)&gt;0,IF(ISNUMBER(F196),IF(F196&lt;0,1,IF(F196&lt;&gt;INT(F196),1,0)),1),0)</f>
        <v/>
      </c>
      <c r="Q196" s="22">
        <f>IF(ISNUMBER(F196),IF(ISNUMBER(Eingaben!$C$16),IF(F196&gt;G196,1,0),0),0)</f>
        <v/>
      </c>
      <c r="R196" s="22">
        <f>IF(ISNUMBER(D196),IF(ISNUMBER(E196),IF(_xlfn.DAYS(DATE(YEAR(E196),MONTH(E196),DAY(E196)),DATE(YEAR(D196),MONTH(D196),DAY(D196)))=0,1,0),0),0)</f>
        <v/>
      </c>
      <c r="S196" s="22">
        <f>IF(J196=1,IF(ISNUMBER(Eingaben!$C$16),IF(K196+L196+M196+R196=0,IF(G196=0,1,0),0),0),0)</f>
        <v/>
      </c>
    </row>
    <row r="197">
      <c r="A197" s="22" t="n">
        <v>193</v>
      </c>
      <c r="B197" s="24" t="n"/>
      <c r="C197" s="24" t="n"/>
      <c r="D197" s="25" t="n"/>
      <c r="E197" s="25" t="n"/>
      <c r="F197" s="26" t="n"/>
      <c r="G197" s="27">
        <f>IF(ISNUMBER(Eingaben!$C$16),IF(ISNUMBER(D197),IF(LEN(E197)=0,MAX(0,_xlfn.DAYS(Eingaben!$C$17,MAX(DATE(YEAR(D197),MONTH(D197),DAY(D197)),Eingaben!$C$16))+1),IF(ISNUMBER(E197),IF(_xlfn.DAYS(DATE(YEAR(E197),MONTH(E197),DAY(E197)),DATE(YEAR(D197),MONTH(D197),DAY(D197)))&lt;0,0,MAX(0,MIN(_xlfn.DAYS(Eingaben!$C$17,MAX(DATE(YEAR(D197),MONTH(D197),DAY(D197)),Eingaben!$C$16)),MAX(_xlfn.DAYS(DATE(YEAR(E197),MONTH(E197),DAY(E197)),MAX(DATE(YEAR(D197),MONTH(D197),DAY(D197)),Eingaben!$C$16))-1+Eingaben!$C$19,_xlfn.DAYS(DATE(YEAR(D197),MONTH(D197),DAY(D197)),MAX(DATE(YEAR(D197),MONTH(D197),DAY(D197)),Eingaben!$C$16))))+1)),0)),0),0)</f>
        <v/>
      </c>
      <c r="H197" s="27">
        <f>MAX(0,G197-IF(ISNUMBER(F197),MAX(0,F197),0))</f>
        <v/>
      </c>
      <c r="I197" s="27">
        <f>MID(IF(K197=1,"; Einzug fehlt oder ist kein Datum","")&amp;IF(L197=1,"; Auszug ist kein Datum","")&amp;IF(M197=1,"; Auszug liegt vor Einzug","")&amp;IF(N197=1,"; Bewohner-ID fehlt","")&amp;IF(O197=1,"; Bewohner-ID doppelt","")&amp;IF(P197=1,"; Abwesenheitstage ungültig (ganze Zahl ab 0)","")&amp;IF(Q197=1,"; Abwesenheit größer als Aufenthaltstage","")&amp;IF(R197=1,"; Ein- und Auszug am selben Tag (Zählregel laut Vertrag prüfen)","")&amp;IF(S197=1,"; Kein Aufenthaltstag im Abrechnungsmonat",""),3,400)</f>
        <v/>
      </c>
      <c r="J197" s="22">
        <f>IF(LEN(B197)+LEN(C197)+LEN(D197)+LEN(E197)+LEN(F197)&gt;0,1,0)</f>
        <v/>
      </c>
      <c r="K197" s="22">
        <f>IF(J197=1,IF(ISNUMBER(D197),0,1),0)</f>
        <v/>
      </c>
      <c r="L197" s="22">
        <f>IF(LEN(E197)&gt;0,IF(ISNUMBER(E197),0,1),0)</f>
        <v/>
      </c>
      <c r="M197" s="22">
        <f>IF(ISNUMBER(D197),IF(ISNUMBER(E197),IF(_xlfn.DAYS(DATE(YEAR(E197),MONTH(E197),DAY(E197)),DATE(YEAR(D197),MONTH(D197),DAY(D197)))&lt;0,1,0),0),0)</f>
        <v/>
      </c>
      <c r="N197" s="22">
        <f>IF(J197=1,IF(LEN(B197)&gt;0,0,1),0)</f>
        <v/>
      </c>
      <c r="O197" s="22">
        <f>IF(LEN(B197)&gt;0,IF(SUMPRODUCT(($B$5:$B$504=B197)*1)&gt;1,1,0),0)</f>
        <v/>
      </c>
      <c r="P197" s="22">
        <f>IF(LEN(F197)&gt;0,IF(ISNUMBER(F197),IF(F197&lt;0,1,IF(F197&lt;&gt;INT(F197),1,0)),1),0)</f>
        <v/>
      </c>
      <c r="Q197" s="22">
        <f>IF(ISNUMBER(F197),IF(ISNUMBER(Eingaben!$C$16),IF(F197&gt;G197,1,0),0),0)</f>
        <v/>
      </c>
      <c r="R197" s="22">
        <f>IF(ISNUMBER(D197),IF(ISNUMBER(E197),IF(_xlfn.DAYS(DATE(YEAR(E197),MONTH(E197),DAY(E197)),DATE(YEAR(D197),MONTH(D197),DAY(D197)))=0,1,0),0),0)</f>
        <v/>
      </c>
      <c r="S197" s="22">
        <f>IF(J197=1,IF(ISNUMBER(Eingaben!$C$16),IF(K197+L197+M197+R197=0,IF(G197=0,1,0),0),0),0)</f>
        <v/>
      </c>
    </row>
    <row r="198">
      <c r="A198" s="22" t="n">
        <v>194</v>
      </c>
      <c r="B198" s="24" t="n"/>
      <c r="C198" s="24" t="n"/>
      <c r="D198" s="25" t="n"/>
      <c r="E198" s="25" t="n"/>
      <c r="F198" s="26" t="n"/>
      <c r="G198" s="27">
        <f>IF(ISNUMBER(Eingaben!$C$16),IF(ISNUMBER(D198),IF(LEN(E198)=0,MAX(0,_xlfn.DAYS(Eingaben!$C$17,MAX(DATE(YEAR(D198),MONTH(D198),DAY(D198)),Eingaben!$C$16))+1),IF(ISNUMBER(E198),IF(_xlfn.DAYS(DATE(YEAR(E198),MONTH(E198),DAY(E198)),DATE(YEAR(D198),MONTH(D198),DAY(D198)))&lt;0,0,MAX(0,MIN(_xlfn.DAYS(Eingaben!$C$17,MAX(DATE(YEAR(D198),MONTH(D198),DAY(D198)),Eingaben!$C$16)),MAX(_xlfn.DAYS(DATE(YEAR(E198),MONTH(E198),DAY(E198)),MAX(DATE(YEAR(D198),MONTH(D198),DAY(D198)),Eingaben!$C$16))-1+Eingaben!$C$19,_xlfn.DAYS(DATE(YEAR(D198),MONTH(D198),DAY(D198)),MAX(DATE(YEAR(D198),MONTH(D198),DAY(D198)),Eingaben!$C$16))))+1)),0)),0),0)</f>
        <v/>
      </c>
      <c r="H198" s="27">
        <f>MAX(0,G198-IF(ISNUMBER(F198),MAX(0,F198),0))</f>
        <v/>
      </c>
      <c r="I198" s="27">
        <f>MID(IF(K198=1,"; Einzug fehlt oder ist kein Datum","")&amp;IF(L198=1,"; Auszug ist kein Datum","")&amp;IF(M198=1,"; Auszug liegt vor Einzug","")&amp;IF(N198=1,"; Bewohner-ID fehlt","")&amp;IF(O198=1,"; Bewohner-ID doppelt","")&amp;IF(P198=1,"; Abwesenheitstage ungültig (ganze Zahl ab 0)","")&amp;IF(Q198=1,"; Abwesenheit größer als Aufenthaltstage","")&amp;IF(R198=1,"; Ein- und Auszug am selben Tag (Zählregel laut Vertrag prüfen)","")&amp;IF(S198=1,"; Kein Aufenthaltstag im Abrechnungsmonat",""),3,400)</f>
        <v/>
      </c>
      <c r="J198" s="22">
        <f>IF(LEN(B198)+LEN(C198)+LEN(D198)+LEN(E198)+LEN(F198)&gt;0,1,0)</f>
        <v/>
      </c>
      <c r="K198" s="22">
        <f>IF(J198=1,IF(ISNUMBER(D198),0,1),0)</f>
        <v/>
      </c>
      <c r="L198" s="22">
        <f>IF(LEN(E198)&gt;0,IF(ISNUMBER(E198),0,1),0)</f>
        <v/>
      </c>
      <c r="M198" s="22">
        <f>IF(ISNUMBER(D198),IF(ISNUMBER(E198),IF(_xlfn.DAYS(DATE(YEAR(E198),MONTH(E198),DAY(E198)),DATE(YEAR(D198),MONTH(D198),DAY(D198)))&lt;0,1,0),0),0)</f>
        <v/>
      </c>
      <c r="N198" s="22">
        <f>IF(J198=1,IF(LEN(B198)&gt;0,0,1),0)</f>
        <v/>
      </c>
      <c r="O198" s="22">
        <f>IF(LEN(B198)&gt;0,IF(SUMPRODUCT(($B$5:$B$504=B198)*1)&gt;1,1,0),0)</f>
        <v/>
      </c>
      <c r="P198" s="22">
        <f>IF(LEN(F198)&gt;0,IF(ISNUMBER(F198),IF(F198&lt;0,1,IF(F198&lt;&gt;INT(F198),1,0)),1),0)</f>
        <v/>
      </c>
      <c r="Q198" s="22">
        <f>IF(ISNUMBER(F198),IF(ISNUMBER(Eingaben!$C$16),IF(F198&gt;G198,1,0),0),0)</f>
        <v/>
      </c>
      <c r="R198" s="22">
        <f>IF(ISNUMBER(D198),IF(ISNUMBER(E198),IF(_xlfn.DAYS(DATE(YEAR(E198),MONTH(E198),DAY(E198)),DATE(YEAR(D198),MONTH(D198),DAY(D198)))=0,1,0),0),0)</f>
        <v/>
      </c>
      <c r="S198" s="22">
        <f>IF(J198=1,IF(ISNUMBER(Eingaben!$C$16),IF(K198+L198+M198+R198=0,IF(G198=0,1,0),0),0),0)</f>
        <v/>
      </c>
    </row>
    <row r="199">
      <c r="A199" s="22" t="n">
        <v>195</v>
      </c>
      <c r="B199" s="24" t="n"/>
      <c r="C199" s="24" t="n"/>
      <c r="D199" s="25" t="n"/>
      <c r="E199" s="25" t="n"/>
      <c r="F199" s="26" t="n"/>
      <c r="G199" s="27">
        <f>IF(ISNUMBER(Eingaben!$C$16),IF(ISNUMBER(D199),IF(LEN(E199)=0,MAX(0,_xlfn.DAYS(Eingaben!$C$17,MAX(DATE(YEAR(D199),MONTH(D199),DAY(D199)),Eingaben!$C$16))+1),IF(ISNUMBER(E199),IF(_xlfn.DAYS(DATE(YEAR(E199),MONTH(E199),DAY(E199)),DATE(YEAR(D199),MONTH(D199),DAY(D199)))&lt;0,0,MAX(0,MIN(_xlfn.DAYS(Eingaben!$C$17,MAX(DATE(YEAR(D199),MONTH(D199),DAY(D199)),Eingaben!$C$16)),MAX(_xlfn.DAYS(DATE(YEAR(E199),MONTH(E199),DAY(E199)),MAX(DATE(YEAR(D199),MONTH(D199),DAY(D199)),Eingaben!$C$16))-1+Eingaben!$C$19,_xlfn.DAYS(DATE(YEAR(D199),MONTH(D199),DAY(D199)),MAX(DATE(YEAR(D199),MONTH(D199),DAY(D199)),Eingaben!$C$16))))+1)),0)),0),0)</f>
        <v/>
      </c>
      <c r="H199" s="27">
        <f>MAX(0,G199-IF(ISNUMBER(F199),MAX(0,F199),0))</f>
        <v/>
      </c>
      <c r="I199" s="27">
        <f>MID(IF(K199=1,"; Einzug fehlt oder ist kein Datum","")&amp;IF(L199=1,"; Auszug ist kein Datum","")&amp;IF(M199=1,"; Auszug liegt vor Einzug","")&amp;IF(N199=1,"; Bewohner-ID fehlt","")&amp;IF(O199=1,"; Bewohner-ID doppelt","")&amp;IF(P199=1,"; Abwesenheitstage ungültig (ganze Zahl ab 0)","")&amp;IF(Q199=1,"; Abwesenheit größer als Aufenthaltstage","")&amp;IF(R199=1,"; Ein- und Auszug am selben Tag (Zählregel laut Vertrag prüfen)","")&amp;IF(S199=1,"; Kein Aufenthaltstag im Abrechnungsmonat",""),3,400)</f>
        <v/>
      </c>
      <c r="J199" s="22">
        <f>IF(LEN(B199)+LEN(C199)+LEN(D199)+LEN(E199)+LEN(F199)&gt;0,1,0)</f>
        <v/>
      </c>
      <c r="K199" s="22">
        <f>IF(J199=1,IF(ISNUMBER(D199),0,1),0)</f>
        <v/>
      </c>
      <c r="L199" s="22">
        <f>IF(LEN(E199)&gt;0,IF(ISNUMBER(E199),0,1),0)</f>
        <v/>
      </c>
      <c r="M199" s="22">
        <f>IF(ISNUMBER(D199),IF(ISNUMBER(E199),IF(_xlfn.DAYS(DATE(YEAR(E199),MONTH(E199),DAY(E199)),DATE(YEAR(D199),MONTH(D199),DAY(D199)))&lt;0,1,0),0),0)</f>
        <v/>
      </c>
      <c r="N199" s="22">
        <f>IF(J199=1,IF(LEN(B199)&gt;0,0,1),0)</f>
        <v/>
      </c>
      <c r="O199" s="22">
        <f>IF(LEN(B199)&gt;0,IF(SUMPRODUCT(($B$5:$B$504=B199)*1)&gt;1,1,0),0)</f>
        <v/>
      </c>
      <c r="P199" s="22">
        <f>IF(LEN(F199)&gt;0,IF(ISNUMBER(F199),IF(F199&lt;0,1,IF(F199&lt;&gt;INT(F199),1,0)),1),0)</f>
        <v/>
      </c>
      <c r="Q199" s="22">
        <f>IF(ISNUMBER(F199),IF(ISNUMBER(Eingaben!$C$16),IF(F199&gt;G199,1,0),0),0)</f>
        <v/>
      </c>
      <c r="R199" s="22">
        <f>IF(ISNUMBER(D199),IF(ISNUMBER(E199),IF(_xlfn.DAYS(DATE(YEAR(E199),MONTH(E199),DAY(E199)),DATE(YEAR(D199),MONTH(D199),DAY(D199)))=0,1,0),0),0)</f>
        <v/>
      </c>
      <c r="S199" s="22">
        <f>IF(J199=1,IF(ISNUMBER(Eingaben!$C$16),IF(K199+L199+M199+R199=0,IF(G199=0,1,0),0),0),0)</f>
        <v/>
      </c>
    </row>
    <row r="200">
      <c r="A200" s="22" t="n">
        <v>196</v>
      </c>
      <c r="B200" s="24" t="n"/>
      <c r="C200" s="24" t="n"/>
      <c r="D200" s="25" t="n"/>
      <c r="E200" s="25" t="n"/>
      <c r="F200" s="26" t="n"/>
      <c r="G200" s="27">
        <f>IF(ISNUMBER(Eingaben!$C$16),IF(ISNUMBER(D200),IF(LEN(E200)=0,MAX(0,_xlfn.DAYS(Eingaben!$C$17,MAX(DATE(YEAR(D200),MONTH(D200),DAY(D200)),Eingaben!$C$16))+1),IF(ISNUMBER(E200),IF(_xlfn.DAYS(DATE(YEAR(E200),MONTH(E200),DAY(E200)),DATE(YEAR(D200),MONTH(D200),DAY(D200)))&lt;0,0,MAX(0,MIN(_xlfn.DAYS(Eingaben!$C$17,MAX(DATE(YEAR(D200),MONTH(D200),DAY(D200)),Eingaben!$C$16)),MAX(_xlfn.DAYS(DATE(YEAR(E200),MONTH(E200),DAY(E200)),MAX(DATE(YEAR(D200),MONTH(D200),DAY(D200)),Eingaben!$C$16))-1+Eingaben!$C$19,_xlfn.DAYS(DATE(YEAR(D200),MONTH(D200),DAY(D200)),MAX(DATE(YEAR(D200),MONTH(D200),DAY(D200)),Eingaben!$C$16))))+1)),0)),0),0)</f>
        <v/>
      </c>
      <c r="H200" s="27">
        <f>MAX(0,G200-IF(ISNUMBER(F200),MAX(0,F200),0))</f>
        <v/>
      </c>
      <c r="I200" s="27">
        <f>MID(IF(K200=1,"; Einzug fehlt oder ist kein Datum","")&amp;IF(L200=1,"; Auszug ist kein Datum","")&amp;IF(M200=1,"; Auszug liegt vor Einzug","")&amp;IF(N200=1,"; Bewohner-ID fehlt","")&amp;IF(O200=1,"; Bewohner-ID doppelt","")&amp;IF(P200=1,"; Abwesenheitstage ungültig (ganze Zahl ab 0)","")&amp;IF(Q200=1,"; Abwesenheit größer als Aufenthaltstage","")&amp;IF(R200=1,"; Ein- und Auszug am selben Tag (Zählregel laut Vertrag prüfen)","")&amp;IF(S200=1,"; Kein Aufenthaltstag im Abrechnungsmonat",""),3,400)</f>
        <v/>
      </c>
      <c r="J200" s="22">
        <f>IF(LEN(B200)+LEN(C200)+LEN(D200)+LEN(E200)+LEN(F200)&gt;0,1,0)</f>
        <v/>
      </c>
      <c r="K200" s="22">
        <f>IF(J200=1,IF(ISNUMBER(D200),0,1),0)</f>
        <v/>
      </c>
      <c r="L200" s="22">
        <f>IF(LEN(E200)&gt;0,IF(ISNUMBER(E200),0,1),0)</f>
        <v/>
      </c>
      <c r="M200" s="22">
        <f>IF(ISNUMBER(D200),IF(ISNUMBER(E200),IF(_xlfn.DAYS(DATE(YEAR(E200),MONTH(E200),DAY(E200)),DATE(YEAR(D200),MONTH(D200),DAY(D200)))&lt;0,1,0),0),0)</f>
        <v/>
      </c>
      <c r="N200" s="22">
        <f>IF(J200=1,IF(LEN(B200)&gt;0,0,1),0)</f>
        <v/>
      </c>
      <c r="O200" s="22">
        <f>IF(LEN(B200)&gt;0,IF(SUMPRODUCT(($B$5:$B$504=B200)*1)&gt;1,1,0),0)</f>
        <v/>
      </c>
      <c r="P200" s="22">
        <f>IF(LEN(F200)&gt;0,IF(ISNUMBER(F200),IF(F200&lt;0,1,IF(F200&lt;&gt;INT(F200),1,0)),1),0)</f>
        <v/>
      </c>
      <c r="Q200" s="22">
        <f>IF(ISNUMBER(F200),IF(ISNUMBER(Eingaben!$C$16),IF(F200&gt;G200,1,0),0),0)</f>
        <v/>
      </c>
      <c r="R200" s="22">
        <f>IF(ISNUMBER(D200),IF(ISNUMBER(E200),IF(_xlfn.DAYS(DATE(YEAR(E200),MONTH(E200),DAY(E200)),DATE(YEAR(D200),MONTH(D200),DAY(D200)))=0,1,0),0),0)</f>
        <v/>
      </c>
      <c r="S200" s="22">
        <f>IF(J200=1,IF(ISNUMBER(Eingaben!$C$16),IF(K200+L200+M200+R200=0,IF(G200=0,1,0),0),0),0)</f>
        <v/>
      </c>
    </row>
    <row r="201">
      <c r="A201" s="22" t="n">
        <v>197</v>
      </c>
      <c r="B201" s="24" t="n"/>
      <c r="C201" s="24" t="n"/>
      <c r="D201" s="25" t="n"/>
      <c r="E201" s="25" t="n"/>
      <c r="F201" s="26" t="n"/>
      <c r="G201" s="27">
        <f>IF(ISNUMBER(Eingaben!$C$16),IF(ISNUMBER(D201),IF(LEN(E201)=0,MAX(0,_xlfn.DAYS(Eingaben!$C$17,MAX(DATE(YEAR(D201),MONTH(D201),DAY(D201)),Eingaben!$C$16))+1),IF(ISNUMBER(E201),IF(_xlfn.DAYS(DATE(YEAR(E201),MONTH(E201),DAY(E201)),DATE(YEAR(D201),MONTH(D201),DAY(D201)))&lt;0,0,MAX(0,MIN(_xlfn.DAYS(Eingaben!$C$17,MAX(DATE(YEAR(D201),MONTH(D201),DAY(D201)),Eingaben!$C$16)),MAX(_xlfn.DAYS(DATE(YEAR(E201),MONTH(E201),DAY(E201)),MAX(DATE(YEAR(D201),MONTH(D201),DAY(D201)),Eingaben!$C$16))-1+Eingaben!$C$19,_xlfn.DAYS(DATE(YEAR(D201),MONTH(D201),DAY(D201)),MAX(DATE(YEAR(D201),MONTH(D201),DAY(D201)),Eingaben!$C$16))))+1)),0)),0),0)</f>
        <v/>
      </c>
      <c r="H201" s="27">
        <f>MAX(0,G201-IF(ISNUMBER(F201),MAX(0,F201),0))</f>
        <v/>
      </c>
      <c r="I201" s="27">
        <f>MID(IF(K201=1,"; Einzug fehlt oder ist kein Datum","")&amp;IF(L201=1,"; Auszug ist kein Datum","")&amp;IF(M201=1,"; Auszug liegt vor Einzug","")&amp;IF(N201=1,"; Bewohner-ID fehlt","")&amp;IF(O201=1,"; Bewohner-ID doppelt","")&amp;IF(P201=1,"; Abwesenheitstage ungültig (ganze Zahl ab 0)","")&amp;IF(Q201=1,"; Abwesenheit größer als Aufenthaltstage","")&amp;IF(R201=1,"; Ein- und Auszug am selben Tag (Zählregel laut Vertrag prüfen)","")&amp;IF(S201=1,"; Kein Aufenthaltstag im Abrechnungsmonat",""),3,400)</f>
        <v/>
      </c>
      <c r="J201" s="22">
        <f>IF(LEN(B201)+LEN(C201)+LEN(D201)+LEN(E201)+LEN(F201)&gt;0,1,0)</f>
        <v/>
      </c>
      <c r="K201" s="22">
        <f>IF(J201=1,IF(ISNUMBER(D201),0,1),0)</f>
        <v/>
      </c>
      <c r="L201" s="22">
        <f>IF(LEN(E201)&gt;0,IF(ISNUMBER(E201),0,1),0)</f>
        <v/>
      </c>
      <c r="M201" s="22">
        <f>IF(ISNUMBER(D201),IF(ISNUMBER(E201),IF(_xlfn.DAYS(DATE(YEAR(E201),MONTH(E201),DAY(E201)),DATE(YEAR(D201),MONTH(D201),DAY(D201)))&lt;0,1,0),0),0)</f>
        <v/>
      </c>
      <c r="N201" s="22">
        <f>IF(J201=1,IF(LEN(B201)&gt;0,0,1),0)</f>
        <v/>
      </c>
      <c r="O201" s="22">
        <f>IF(LEN(B201)&gt;0,IF(SUMPRODUCT(($B$5:$B$504=B201)*1)&gt;1,1,0),0)</f>
        <v/>
      </c>
      <c r="P201" s="22">
        <f>IF(LEN(F201)&gt;0,IF(ISNUMBER(F201),IF(F201&lt;0,1,IF(F201&lt;&gt;INT(F201),1,0)),1),0)</f>
        <v/>
      </c>
      <c r="Q201" s="22">
        <f>IF(ISNUMBER(F201),IF(ISNUMBER(Eingaben!$C$16),IF(F201&gt;G201,1,0),0),0)</f>
        <v/>
      </c>
      <c r="R201" s="22">
        <f>IF(ISNUMBER(D201),IF(ISNUMBER(E201),IF(_xlfn.DAYS(DATE(YEAR(E201),MONTH(E201),DAY(E201)),DATE(YEAR(D201),MONTH(D201),DAY(D201)))=0,1,0),0),0)</f>
        <v/>
      </c>
      <c r="S201" s="22">
        <f>IF(J201=1,IF(ISNUMBER(Eingaben!$C$16),IF(K201+L201+M201+R201=0,IF(G201=0,1,0),0),0),0)</f>
        <v/>
      </c>
    </row>
    <row r="202">
      <c r="A202" s="22" t="n">
        <v>198</v>
      </c>
      <c r="B202" s="24" t="n"/>
      <c r="C202" s="24" t="n"/>
      <c r="D202" s="25" t="n"/>
      <c r="E202" s="25" t="n"/>
      <c r="F202" s="26" t="n"/>
      <c r="G202" s="27">
        <f>IF(ISNUMBER(Eingaben!$C$16),IF(ISNUMBER(D202),IF(LEN(E202)=0,MAX(0,_xlfn.DAYS(Eingaben!$C$17,MAX(DATE(YEAR(D202),MONTH(D202),DAY(D202)),Eingaben!$C$16))+1),IF(ISNUMBER(E202),IF(_xlfn.DAYS(DATE(YEAR(E202),MONTH(E202),DAY(E202)),DATE(YEAR(D202),MONTH(D202),DAY(D202)))&lt;0,0,MAX(0,MIN(_xlfn.DAYS(Eingaben!$C$17,MAX(DATE(YEAR(D202),MONTH(D202),DAY(D202)),Eingaben!$C$16)),MAX(_xlfn.DAYS(DATE(YEAR(E202),MONTH(E202),DAY(E202)),MAX(DATE(YEAR(D202),MONTH(D202),DAY(D202)),Eingaben!$C$16))-1+Eingaben!$C$19,_xlfn.DAYS(DATE(YEAR(D202),MONTH(D202),DAY(D202)),MAX(DATE(YEAR(D202),MONTH(D202),DAY(D202)),Eingaben!$C$16))))+1)),0)),0),0)</f>
        <v/>
      </c>
      <c r="H202" s="27">
        <f>MAX(0,G202-IF(ISNUMBER(F202),MAX(0,F202),0))</f>
        <v/>
      </c>
      <c r="I202" s="27">
        <f>MID(IF(K202=1,"; Einzug fehlt oder ist kein Datum","")&amp;IF(L202=1,"; Auszug ist kein Datum","")&amp;IF(M202=1,"; Auszug liegt vor Einzug","")&amp;IF(N202=1,"; Bewohner-ID fehlt","")&amp;IF(O202=1,"; Bewohner-ID doppelt","")&amp;IF(P202=1,"; Abwesenheitstage ungültig (ganze Zahl ab 0)","")&amp;IF(Q202=1,"; Abwesenheit größer als Aufenthaltstage","")&amp;IF(R202=1,"; Ein- und Auszug am selben Tag (Zählregel laut Vertrag prüfen)","")&amp;IF(S202=1,"; Kein Aufenthaltstag im Abrechnungsmonat",""),3,400)</f>
        <v/>
      </c>
      <c r="J202" s="22">
        <f>IF(LEN(B202)+LEN(C202)+LEN(D202)+LEN(E202)+LEN(F202)&gt;0,1,0)</f>
        <v/>
      </c>
      <c r="K202" s="22">
        <f>IF(J202=1,IF(ISNUMBER(D202),0,1),0)</f>
        <v/>
      </c>
      <c r="L202" s="22">
        <f>IF(LEN(E202)&gt;0,IF(ISNUMBER(E202),0,1),0)</f>
        <v/>
      </c>
      <c r="M202" s="22">
        <f>IF(ISNUMBER(D202),IF(ISNUMBER(E202),IF(_xlfn.DAYS(DATE(YEAR(E202),MONTH(E202),DAY(E202)),DATE(YEAR(D202),MONTH(D202),DAY(D202)))&lt;0,1,0),0),0)</f>
        <v/>
      </c>
      <c r="N202" s="22">
        <f>IF(J202=1,IF(LEN(B202)&gt;0,0,1),0)</f>
        <v/>
      </c>
      <c r="O202" s="22">
        <f>IF(LEN(B202)&gt;0,IF(SUMPRODUCT(($B$5:$B$504=B202)*1)&gt;1,1,0),0)</f>
        <v/>
      </c>
      <c r="P202" s="22">
        <f>IF(LEN(F202)&gt;0,IF(ISNUMBER(F202),IF(F202&lt;0,1,IF(F202&lt;&gt;INT(F202),1,0)),1),0)</f>
        <v/>
      </c>
      <c r="Q202" s="22">
        <f>IF(ISNUMBER(F202),IF(ISNUMBER(Eingaben!$C$16),IF(F202&gt;G202,1,0),0),0)</f>
        <v/>
      </c>
      <c r="R202" s="22">
        <f>IF(ISNUMBER(D202),IF(ISNUMBER(E202),IF(_xlfn.DAYS(DATE(YEAR(E202),MONTH(E202),DAY(E202)),DATE(YEAR(D202),MONTH(D202),DAY(D202)))=0,1,0),0),0)</f>
        <v/>
      </c>
      <c r="S202" s="22">
        <f>IF(J202=1,IF(ISNUMBER(Eingaben!$C$16),IF(K202+L202+M202+R202=0,IF(G202=0,1,0),0),0),0)</f>
        <v/>
      </c>
    </row>
    <row r="203">
      <c r="A203" s="22" t="n">
        <v>199</v>
      </c>
      <c r="B203" s="24" t="n"/>
      <c r="C203" s="24" t="n"/>
      <c r="D203" s="25" t="n"/>
      <c r="E203" s="25" t="n"/>
      <c r="F203" s="26" t="n"/>
      <c r="G203" s="27">
        <f>IF(ISNUMBER(Eingaben!$C$16),IF(ISNUMBER(D203),IF(LEN(E203)=0,MAX(0,_xlfn.DAYS(Eingaben!$C$17,MAX(DATE(YEAR(D203),MONTH(D203),DAY(D203)),Eingaben!$C$16))+1),IF(ISNUMBER(E203),IF(_xlfn.DAYS(DATE(YEAR(E203),MONTH(E203),DAY(E203)),DATE(YEAR(D203),MONTH(D203),DAY(D203)))&lt;0,0,MAX(0,MIN(_xlfn.DAYS(Eingaben!$C$17,MAX(DATE(YEAR(D203),MONTH(D203),DAY(D203)),Eingaben!$C$16)),MAX(_xlfn.DAYS(DATE(YEAR(E203),MONTH(E203),DAY(E203)),MAX(DATE(YEAR(D203),MONTH(D203),DAY(D203)),Eingaben!$C$16))-1+Eingaben!$C$19,_xlfn.DAYS(DATE(YEAR(D203),MONTH(D203),DAY(D203)),MAX(DATE(YEAR(D203),MONTH(D203),DAY(D203)),Eingaben!$C$16))))+1)),0)),0),0)</f>
        <v/>
      </c>
      <c r="H203" s="27">
        <f>MAX(0,G203-IF(ISNUMBER(F203),MAX(0,F203),0))</f>
        <v/>
      </c>
      <c r="I203" s="27">
        <f>MID(IF(K203=1,"; Einzug fehlt oder ist kein Datum","")&amp;IF(L203=1,"; Auszug ist kein Datum","")&amp;IF(M203=1,"; Auszug liegt vor Einzug","")&amp;IF(N203=1,"; Bewohner-ID fehlt","")&amp;IF(O203=1,"; Bewohner-ID doppelt","")&amp;IF(P203=1,"; Abwesenheitstage ungültig (ganze Zahl ab 0)","")&amp;IF(Q203=1,"; Abwesenheit größer als Aufenthaltstage","")&amp;IF(R203=1,"; Ein- und Auszug am selben Tag (Zählregel laut Vertrag prüfen)","")&amp;IF(S203=1,"; Kein Aufenthaltstag im Abrechnungsmonat",""),3,400)</f>
        <v/>
      </c>
      <c r="J203" s="22">
        <f>IF(LEN(B203)+LEN(C203)+LEN(D203)+LEN(E203)+LEN(F203)&gt;0,1,0)</f>
        <v/>
      </c>
      <c r="K203" s="22">
        <f>IF(J203=1,IF(ISNUMBER(D203),0,1),0)</f>
        <v/>
      </c>
      <c r="L203" s="22">
        <f>IF(LEN(E203)&gt;0,IF(ISNUMBER(E203),0,1),0)</f>
        <v/>
      </c>
      <c r="M203" s="22">
        <f>IF(ISNUMBER(D203),IF(ISNUMBER(E203),IF(_xlfn.DAYS(DATE(YEAR(E203),MONTH(E203),DAY(E203)),DATE(YEAR(D203),MONTH(D203),DAY(D203)))&lt;0,1,0),0),0)</f>
        <v/>
      </c>
      <c r="N203" s="22">
        <f>IF(J203=1,IF(LEN(B203)&gt;0,0,1),0)</f>
        <v/>
      </c>
      <c r="O203" s="22">
        <f>IF(LEN(B203)&gt;0,IF(SUMPRODUCT(($B$5:$B$504=B203)*1)&gt;1,1,0),0)</f>
        <v/>
      </c>
      <c r="P203" s="22">
        <f>IF(LEN(F203)&gt;0,IF(ISNUMBER(F203),IF(F203&lt;0,1,IF(F203&lt;&gt;INT(F203),1,0)),1),0)</f>
        <v/>
      </c>
      <c r="Q203" s="22">
        <f>IF(ISNUMBER(F203),IF(ISNUMBER(Eingaben!$C$16),IF(F203&gt;G203,1,0),0),0)</f>
        <v/>
      </c>
      <c r="R203" s="22">
        <f>IF(ISNUMBER(D203),IF(ISNUMBER(E203),IF(_xlfn.DAYS(DATE(YEAR(E203),MONTH(E203),DAY(E203)),DATE(YEAR(D203),MONTH(D203),DAY(D203)))=0,1,0),0),0)</f>
        <v/>
      </c>
      <c r="S203" s="22">
        <f>IF(J203=1,IF(ISNUMBER(Eingaben!$C$16),IF(K203+L203+M203+R203=0,IF(G203=0,1,0),0),0),0)</f>
        <v/>
      </c>
    </row>
    <row r="204">
      <c r="A204" s="22" t="n">
        <v>200</v>
      </c>
      <c r="B204" s="24" t="n"/>
      <c r="C204" s="24" t="n"/>
      <c r="D204" s="25" t="n"/>
      <c r="E204" s="25" t="n"/>
      <c r="F204" s="26" t="n"/>
      <c r="G204" s="27">
        <f>IF(ISNUMBER(Eingaben!$C$16),IF(ISNUMBER(D204),IF(LEN(E204)=0,MAX(0,_xlfn.DAYS(Eingaben!$C$17,MAX(DATE(YEAR(D204),MONTH(D204),DAY(D204)),Eingaben!$C$16))+1),IF(ISNUMBER(E204),IF(_xlfn.DAYS(DATE(YEAR(E204),MONTH(E204),DAY(E204)),DATE(YEAR(D204),MONTH(D204),DAY(D204)))&lt;0,0,MAX(0,MIN(_xlfn.DAYS(Eingaben!$C$17,MAX(DATE(YEAR(D204),MONTH(D204),DAY(D204)),Eingaben!$C$16)),MAX(_xlfn.DAYS(DATE(YEAR(E204),MONTH(E204),DAY(E204)),MAX(DATE(YEAR(D204),MONTH(D204),DAY(D204)),Eingaben!$C$16))-1+Eingaben!$C$19,_xlfn.DAYS(DATE(YEAR(D204),MONTH(D204),DAY(D204)),MAX(DATE(YEAR(D204),MONTH(D204),DAY(D204)),Eingaben!$C$16))))+1)),0)),0),0)</f>
        <v/>
      </c>
      <c r="H204" s="27">
        <f>MAX(0,G204-IF(ISNUMBER(F204),MAX(0,F204),0))</f>
        <v/>
      </c>
      <c r="I204" s="27">
        <f>MID(IF(K204=1,"; Einzug fehlt oder ist kein Datum","")&amp;IF(L204=1,"; Auszug ist kein Datum","")&amp;IF(M204=1,"; Auszug liegt vor Einzug","")&amp;IF(N204=1,"; Bewohner-ID fehlt","")&amp;IF(O204=1,"; Bewohner-ID doppelt","")&amp;IF(P204=1,"; Abwesenheitstage ungültig (ganze Zahl ab 0)","")&amp;IF(Q204=1,"; Abwesenheit größer als Aufenthaltstage","")&amp;IF(R204=1,"; Ein- und Auszug am selben Tag (Zählregel laut Vertrag prüfen)","")&amp;IF(S204=1,"; Kein Aufenthaltstag im Abrechnungsmonat",""),3,400)</f>
        <v/>
      </c>
      <c r="J204" s="22">
        <f>IF(LEN(B204)+LEN(C204)+LEN(D204)+LEN(E204)+LEN(F204)&gt;0,1,0)</f>
        <v/>
      </c>
      <c r="K204" s="22">
        <f>IF(J204=1,IF(ISNUMBER(D204),0,1),0)</f>
        <v/>
      </c>
      <c r="L204" s="22">
        <f>IF(LEN(E204)&gt;0,IF(ISNUMBER(E204),0,1),0)</f>
        <v/>
      </c>
      <c r="M204" s="22">
        <f>IF(ISNUMBER(D204),IF(ISNUMBER(E204),IF(_xlfn.DAYS(DATE(YEAR(E204),MONTH(E204),DAY(E204)),DATE(YEAR(D204),MONTH(D204),DAY(D204)))&lt;0,1,0),0),0)</f>
        <v/>
      </c>
      <c r="N204" s="22">
        <f>IF(J204=1,IF(LEN(B204)&gt;0,0,1),0)</f>
        <v/>
      </c>
      <c r="O204" s="22">
        <f>IF(LEN(B204)&gt;0,IF(SUMPRODUCT(($B$5:$B$504=B204)*1)&gt;1,1,0),0)</f>
        <v/>
      </c>
      <c r="P204" s="22">
        <f>IF(LEN(F204)&gt;0,IF(ISNUMBER(F204),IF(F204&lt;0,1,IF(F204&lt;&gt;INT(F204),1,0)),1),0)</f>
        <v/>
      </c>
      <c r="Q204" s="22">
        <f>IF(ISNUMBER(F204),IF(ISNUMBER(Eingaben!$C$16),IF(F204&gt;G204,1,0),0),0)</f>
        <v/>
      </c>
      <c r="R204" s="22">
        <f>IF(ISNUMBER(D204),IF(ISNUMBER(E204),IF(_xlfn.DAYS(DATE(YEAR(E204),MONTH(E204),DAY(E204)),DATE(YEAR(D204),MONTH(D204),DAY(D204)))=0,1,0),0),0)</f>
        <v/>
      </c>
      <c r="S204" s="22">
        <f>IF(J204=1,IF(ISNUMBER(Eingaben!$C$16),IF(K204+L204+M204+R204=0,IF(G204=0,1,0),0),0),0)</f>
        <v/>
      </c>
    </row>
    <row r="205">
      <c r="A205" s="22" t="n">
        <v>201</v>
      </c>
      <c r="B205" s="24" t="n"/>
      <c r="C205" s="24" t="n"/>
      <c r="D205" s="25" t="n"/>
      <c r="E205" s="25" t="n"/>
      <c r="F205" s="26" t="n"/>
      <c r="G205" s="27">
        <f>IF(ISNUMBER(Eingaben!$C$16),IF(ISNUMBER(D205),IF(LEN(E205)=0,MAX(0,_xlfn.DAYS(Eingaben!$C$17,MAX(DATE(YEAR(D205),MONTH(D205),DAY(D205)),Eingaben!$C$16))+1),IF(ISNUMBER(E205),IF(_xlfn.DAYS(DATE(YEAR(E205),MONTH(E205),DAY(E205)),DATE(YEAR(D205),MONTH(D205),DAY(D205)))&lt;0,0,MAX(0,MIN(_xlfn.DAYS(Eingaben!$C$17,MAX(DATE(YEAR(D205),MONTH(D205),DAY(D205)),Eingaben!$C$16)),MAX(_xlfn.DAYS(DATE(YEAR(E205),MONTH(E205),DAY(E205)),MAX(DATE(YEAR(D205),MONTH(D205),DAY(D205)),Eingaben!$C$16))-1+Eingaben!$C$19,_xlfn.DAYS(DATE(YEAR(D205),MONTH(D205),DAY(D205)),MAX(DATE(YEAR(D205),MONTH(D205),DAY(D205)),Eingaben!$C$16))))+1)),0)),0),0)</f>
        <v/>
      </c>
      <c r="H205" s="27">
        <f>MAX(0,G205-IF(ISNUMBER(F205),MAX(0,F205),0))</f>
        <v/>
      </c>
      <c r="I205" s="27">
        <f>MID(IF(K205=1,"; Einzug fehlt oder ist kein Datum","")&amp;IF(L205=1,"; Auszug ist kein Datum","")&amp;IF(M205=1,"; Auszug liegt vor Einzug","")&amp;IF(N205=1,"; Bewohner-ID fehlt","")&amp;IF(O205=1,"; Bewohner-ID doppelt","")&amp;IF(P205=1,"; Abwesenheitstage ungültig (ganze Zahl ab 0)","")&amp;IF(Q205=1,"; Abwesenheit größer als Aufenthaltstage","")&amp;IF(R205=1,"; Ein- und Auszug am selben Tag (Zählregel laut Vertrag prüfen)","")&amp;IF(S205=1,"; Kein Aufenthaltstag im Abrechnungsmonat",""),3,400)</f>
        <v/>
      </c>
      <c r="J205" s="22">
        <f>IF(LEN(B205)+LEN(C205)+LEN(D205)+LEN(E205)+LEN(F205)&gt;0,1,0)</f>
        <v/>
      </c>
      <c r="K205" s="22">
        <f>IF(J205=1,IF(ISNUMBER(D205),0,1),0)</f>
        <v/>
      </c>
      <c r="L205" s="22">
        <f>IF(LEN(E205)&gt;0,IF(ISNUMBER(E205),0,1),0)</f>
        <v/>
      </c>
      <c r="M205" s="22">
        <f>IF(ISNUMBER(D205),IF(ISNUMBER(E205),IF(_xlfn.DAYS(DATE(YEAR(E205),MONTH(E205),DAY(E205)),DATE(YEAR(D205),MONTH(D205),DAY(D205)))&lt;0,1,0),0),0)</f>
        <v/>
      </c>
      <c r="N205" s="22">
        <f>IF(J205=1,IF(LEN(B205)&gt;0,0,1),0)</f>
        <v/>
      </c>
      <c r="O205" s="22">
        <f>IF(LEN(B205)&gt;0,IF(SUMPRODUCT(($B$5:$B$504=B205)*1)&gt;1,1,0),0)</f>
        <v/>
      </c>
      <c r="P205" s="22">
        <f>IF(LEN(F205)&gt;0,IF(ISNUMBER(F205),IF(F205&lt;0,1,IF(F205&lt;&gt;INT(F205),1,0)),1),0)</f>
        <v/>
      </c>
      <c r="Q205" s="22">
        <f>IF(ISNUMBER(F205),IF(ISNUMBER(Eingaben!$C$16),IF(F205&gt;G205,1,0),0),0)</f>
        <v/>
      </c>
      <c r="R205" s="22">
        <f>IF(ISNUMBER(D205),IF(ISNUMBER(E205),IF(_xlfn.DAYS(DATE(YEAR(E205),MONTH(E205),DAY(E205)),DATE(YEAR(D205),MONTH(D205),DAY(D205)))=0,1,0),0),0)</f>
        <v/>
      </c>
      <c r="S205" s="22">
        <f>IF(J205=1,IF(ISNUMBER(Eingaben!$C$16),IF(K205+L205+M205+R205=0,IF(G205=0,1,0),0),0),0)</f>
        <v/>
      </c>
    </row>
    <row r="206">
      <c r="A206" s="22" t="n">
        <v>202</v>
      </c>
      <c r="B206" s="24" t="n"/>
      <c r="C206" s="24" t="n"/>
      <c r="D206" s="25" t="n"/>
      <c r="E206" s="25" t="n"/>
      <c r="F206" s="26" t="n"/>
      <c r="G206" s="27">
        <f>IF(ISNUMBER(Eingaben!$C$16),IF(ISNUMBER(D206),IF(LEN(E206)=0,MAX(0,_xlfn.DAYS(Eingaben!$C$17,MAX(DATE(YEAR(D206),MONTH(D206),DAY(D206)),Eingaben!$C$16))+1),IF(ISNUMBER(E206),IF(_xlfn.DAYS(DATE(YEAR(E206),MONTH(E206),DAY(E206)),DATE(YEAR(D206),MONTH(D206),DAY(D206)))&lt;0,0,MAX(0,MIN(_xlfn.DAYS(Eingaben!$C$17,MAX(DATE(YEAR(D206),MONTH(D206),DAY(D206)),Eingaben!$C$16)),MAX(_xlfn.DAYS(DATE(YEAR(E206),MONTH(E206),DAY(E206)),MAX(DATE(YEAR(D206),MONTH(D206),DAY(D206)),Eingaben!$C$16))-1+Eingaben!$C$19,_xlfn.DAYS(DATE(YEAR(D206),MONTH(D206),DAY(D206)),MAX(DATE(YEAR(D206),MONTH(D206),DAY(D206)),Eingaben!$C$16))))+1)),0)),0),0)</f>
        <v/>
      </c>
      <c r="H206" s="27">
        <f>MAX(0,G206-IF(ISNUMBER(F206),MAX(0,F206),0))</f>
        <v/>
      </c>
      <c r="I206" s="27">
        <f>MID(IF(K206=1,"; Einzug fehlt oder ist kein Datum","")&amp;IF(L206=1,"; Auszug ist kein Datum","")&amp;IF(M206=1,"; Auszug liegt vor Einzug","")&amp;IF(N206=1,"; Bewohner-ID fehlt","")&amp;IF(O206=1,"; Bewohner-ID doppelt","")&amp;IF(P206=1,"; Abwesenheitstage ungültig (ganze Zahl ab 0)","")&amp;IF(Q206=1,"; Abwesenheit größer als Aufenthaltstage","")&amp;IF(R206=1,"; Ein- und Auszug am selben Tag (Zählregel laut Vertrag prüfen)","")&amp;IF(S206=1,"; Kein Aufenthaltstag im Abrechnungsmonat",""),3,400)</f>
        <v/>
      </c>
      <c r="J206" s="22">
        <f>IF(LEN(B206)+LEN(C206)+LEN(D206)+LEN(E206)+LEN(F206)&gt;0,1,0)</f>
        <v/>
      </c>
      <c r="K206" s="22">
        <f>IF(J206=1,IF(ISNUMBER(D206),0,1),0)</f>
        <v/>
      </c>
      <c r="L206" s="22">
        <f>IF(LEN(E206)&gt;0,IF(ISNUMBER(E206),0,1),0)</f>
        <v/>
      </c>
      <c r="M206" s="22">
        <f>IF(ISNUMBER(D206),IF(ISNUMBER(E206),IF(_xlfn.DAYS(DATE(YEAR(E206),MONTH(E206),DAY(E206)),DATE(YEAR(D206),MONTH(D206),DAY(D206)))&lt;0,1,0),0),0)</f>
        <v/>
      </c>
      <c r="N206" s="22">
        <f>IF(J206=1,IF(LEN(B206)&gt;0,0,1),0)</f>
        <v/>
      </c>
      <c r="O206" s="22">
        <f>IF(LEN(B206)&gt;0,IF(SUMPRODUCT(($B$5:$B$504=B206)*1)&gt;1,1,0),0)</f>
        <v/>
      </c>
      <c r="P206" s="22">
        <f>IF(LEN(F206)&gt;0,IF(ISNUMBER(F206),IF(F206&lt;0,1,IF(F206&lt;&gt;INT(F206),1,0)),1),0)</f>
        <v/>
      </c>
      <c r="Q206" s="22">
        <f>IF(ISNUMBER(F206),IF(ISNUMBER(Eingaben!$C$16),IF(F206&gt;G206,1,0),0),0)</f>
        <v/>
      </c>
      <c r="R206" s="22">
        <f>IF(ISNUMBER(D206),IF(ISNUMBER(E206),IF(_xlfn.DAYS(DATE(YEAR(E206),MONTH(E206),DAY(E206)),DATE(YEAR(D206),MONTH(D206),DAY(D206)))=0,1,0),0),0)</f>
        <v/>
      </c>
      <c r="S206" s="22">
        <f>IF(J206=1,IF(ISNUMBER(Eingaben!$C$16),IF(K206+L206+M206+R206=0,IF(G206=0,1,0),0),0),0)</f>
        <v/>
      </c>
    </row>
    <row r="207">
      <c r="A207" s="22" t="n">
        <v>203</v>
      </c>
      <c r="B207" s="24" t="n"/>
      <c r="C207" s="24" t="n"/>
      <c r="D207" s="25" t="n"/>
      <c r="E207" s="25" t="n"/>
      <c r="F207" s="26" t="n"/>
      <c r="G207" s="27">
        <f>IF(ISNUMBER(Eingaben!$C$16),IF(ISNUMBER(D207),IF(LEN(E207)=0,MAX(0,_xlfn.DAYS(Eingaben!$C$17,MAX(DATE(YEAR(D207),MONTH(D207),DAY(D207)),Eingaben!$C$16))+1),IF(ISNUMBER(E207),IF(_xlfn.DAYS(DATE(YEAR(E207),MONTH(E207),DAY(E207)),DATE(YEAR(D207),MONTH(D207),DAY(D207)))&lt;0,0,MAX(0,MIN(_xlfn.DAYS(Eingaben!$C$17,MAX(DATE(YEAR(D207),MONTH(D207),DAY(D207)),Eingaben!$C$16)),MAX(_xlfn.DAYS(DATE(YEAR(E207),MONTH(E207),DAY(E207)),MAX(DATE(YEAR(D207),MONTH(D207),DAY(D207)),Eingaben!$C$16))-1+Eingaben!$C$19,_xlfn.DAYS(DATE(YEAR(D207),MONTH(D207),DAY(D207)),MAX(DATE(YEAR(D207),MONTH(D207),DAY(D207)),Eingaben!$C$16))))+1)),0)),0),0)</f>
        <v/>
      </c>
      <c r="H207" s="27">
        <f>MAX(0,G207-IF(ISNUMBER(F207),MAX(0,F207),0))</f>
        <v/>
      </c>
      <c r="I207" s="27">
        <f>MID(IF(K207=1,"; Einzug fehlt oder ist kein Datum","")&amp;IF(L207=1,"; Auszug ist kein Datum","")&amp;IF(M207=1,"; Auszug liegt vor Einzug","")&amp;IF(N207=1,"; Bewohner-ID fehlt","")&amp;IF(O207=1,"; Bewohner-ID doppelt","")&amp;IF(P207=1,"; Abwesenheitstage ungültig (ganze Zahl ab 0)","")&amp;IF(Q207=1,"; Abwesenheit größer als Aufenthaltstage","")&amp;IF(R207=1,"; Ein- und Auszug am selben Tag (Zählregel laut Vertrag prüfen)","")&amp;IF(S207=1,"; Kein Aufenthaltstag im Abrechnungsmonat",""),3,400)</f>
        <v/>
      </c>
      <c r="J207" s="22">
        <f>IF(LEN(B207)+LEN(C207)+LEN(D207)+LEN(E207)+LEN(F207)&gt;0,1,0)</f>
        <v/>
      </c>
      <c r="K207" s="22">
        <f>IF(J207=1,IF(ISNUMBER(D207),0,1),0)</f>
        <v/>
      </c>
      <c r="L207" s="22">
        <f>IF(LEN(E207)&gt;0,IF(ISNUMBER(E207),0,1),0)</f>
        <v/>
      </c>
      <c r="M207" s="22">
        <f>IF(ISNUMBER(D207),IF(ISNUMBER(E207),IF(_xlfn.DAYS(DATE(YEAR(E207),MONTH(E207),DAY(E207)),DATE(YEAR(D207),MONTH(D207),DAY(D207)))&lt;0,1,0),0),0)</f>
        <v/>
      </c>
      <c r="N207" s="22">
        <f>IF(J207=1,IF(LEN(B207)&gt;0,0,1),0)</f>
        <v/>
      </c>
      <c r="O207" s="22">
        <f>IF(LEN(B207)&gt;0,IF(SUMPRODUCT(($B$5:$B$504=B207)*1)&gt;1,1,0),0)</f>
        <v/>
      </c>
      <c r="P207" s="22">
        <f>IF(LEN(F207)&gt;0,IF(ISNUMBER(F207),IF(F207&lt;0,1,IF(F207&lt;&gt;INT(F207),1,0)),1),0)</f>
        <v/>
      </c>
      <c r="Q207" s="22">
        <f>IF(ISNUMBER(F207),IF(ISNUMBER(Eingaben!$C$16),IF(F207&gt;G207,1,0),0),0)</f>
        <v/>
      </c>
      <c r="R207" s="22">
        <f>IF(ISNUMBER(D207),IF(ISNUMBER(E207),IF(_xlfn.DAYS(DATE(YEAR(E207),MONTH(E207),DAY(E207)),DATE(YEAR(D207),MONTH(D207),DAY(D207)))=0,1,0),0),0)</f>
        <v/>
      </c>
      <c r="S207" s="22">
        <f>IF(J207=1,IF(ISNUMBER(Eingaben!$C$16),IF(K207+L207+M207+R207=0,IF(G207=0,1,0),0),0),0)</f>
        <v/>
      </c>
    </row>
    <row r="208">
      <c r="A208" s="22" t="n">
        <v>204</v>
      </c>
      <c r="B208" s="24" t="n"/>
      <c r="C208" s="24" t="n"/>
      <c r="D208" s="25" t="n"/>
      <c r="E208" s="25" t="n"/>
      <c r="F208" s="26" t="n"/>
      <c r="G208" s="27">
        <f>IF(ISNUMBER(Eingaben!$C$16),IF(ISNUMBER(D208),IF(LEN(E208)=0,MAX(0,_xlfn.DAYS(Eingaben!$C$17,MAX(DATE(YEAR(D208),MONTH(D208),DAY(D208)),Eingaben!$C$16))+1),IF(ISNUMBER(E208),IF(_xlfn.DAYS(DATE(YEAR(E208),MONTH(E208),DAY(E208)),DATE(YEAR(D208),MONTH(D208),DAY(D208)))&lt;0,0,MAX(0,MIN(_xlfn.DAYS(Eingaben!$C$17,MAX(DATE(YEAR(D208),MONTH(D208),DAY(D208)),Eingaben!$C$16)),MAX(_xlfn.DAYS(DATE(YEAR(E208),MONTH(E208),DAY(E208)),MAX(DATE(YEAR(D208),MONTH(D208),DAY(D208)),Eingaben!$C$16))-1+Eingaben!$C$19,_xlfn.DAYS(DATE(YEAR(D208),MONTH(D208),DAY(D208)),MAX(DATE(YEAR(D208),MONTH(D208),DAY(D208)),Eingaben!$C$16))))+1)),0)),0),0)</f>
        <v/>
      </c>
      <c r="H208" s="27">
        <f>MAX(0,G208-IF(ISNUMBER(F208),MAX(0,F208),0))</f>
        <v/>
      </c>
      <c r="I208" s="27">
        <f>MID(IF(K208=1,"; Einzug fehlt oder ist kein Datum","")&amp;IF(L208=1,"; Auszug ist kein Datum","")&amp;IF(M208=1,"; Auszug liegt vor Einzug","")&amp;IF(N208=1,"; Bewohner-ID fehlt","")&amp;IF(O208=1,"; Bewohner-ID doppelt","")&amp;IF(P208=1,"; Abwesenheitstage ungültig (ganze Zahl ab 0)","")&amp;IF(Q208=1,"; Abwesenheit größer als Aufenthaltstage","")&amp;IF(R208=1,"; Ein- und Auszug am selben Tag (Zählregel laut Vertrag prüfen)","")&amp;IF(S208=1,"; Kein Aufenthaltstag im Abrechnungsmonat",""),3,400)</f>
        <v/>
      </c>
      <c r="J208" s="22">
        <f>IF(LEN(B208)+LEN(C208)+LEN(D208)+LEN(E208)+LEN(F208)&gt;0,1,0)</f>
        <v/>
      </c>
      <c r="K208" s="22">
        <f>IF(J208=1,IF(ISNUMBER(D208),0,1),0)</f>
        <v/>
      </c>
      <c r="L208" s="22">
        <f>IF(LEN(E208)&gt;0,IF(ISNUMBER(E208),0,1),0)</f>
        <v/>
      </c>
      <c r="M208" s="22">
        <f>IF(ISNUMBER(D208),IF(ISNUMBER(E208),IF(_xlfn.DAYS(DATE(YEAR(E208),MONTH(E208),DAY(E208)),DATE(YEAR(D208),MONTH(D208),DAY(D208)))&lt;0,1,0),0),0)</f>
        <v/>
      </c>
      <c r="N208" s="22">
        <f>IF(J208=1,IF(LEN(B208)&gt;0,0,1),0)</f>
        <v/>
      </c>
      <c r="O208" s="22">
        <f>IF(LEN(B208)&gt;0,IF(SUMPRODUCT(($B$5:$B$504=B208)*1)&gt;1,1,0),0)</f>
        <v/>
      </c>
      <c r="P208" s="22">
        <f>IF(LEN(F208)&gt;0,IF(ISNUMBER(F208),IF(F208&lt;0,1,IF(F208&lt;&gt;INT(F208),1,0)),1),0)</f>
        <v/>
      </c>
      <c r="Q208" s="22">
        <f>IF(ISNUMBER(F208),IF(ISNUMBER(Eingaben!$C$16),IF(F208&gt;G208,1,0),0),0)</f>
        <v/>
      </c>
      <c r="R208" s="22">
        <f>IF(ISNUMBER(D208),IF(ISNUMBER(E208),IF(_xlfn.DAYS(DATE(YEAR(E208),MONTH(E208),DAY(E208)),DATE(YEAR(D208),MONTH(D208),DAY(D208)))=0,1,0),0),0)</f>
        <v/>
      </c>
      <c r="S208" s="22">
        <f>IF(J208=1,IF(ISNUMBER(Eingaben!$C$16),IF(K208+L208+M208+R208=0,IF(G208=0,1,0),0),0),0)</f>
        <v/>
      </c>
    </row>
    <row r="209">
      <c r="A209" s="22" t="n">
        <v>205</v>
      </c>
      <c r="B209" s="24" t="n"/>
      <c r="C209" s="24" t="n"/>
      <c r="D209" s="25" t="n"/>
      <c r="E209" s="25" t="n"/>
      <c r="F209" s="26" t="n"/>
      <c r="G209" s="27">
        <f>IF(ISNUMBER(Eingaben!$C$16),IF(ISNUMBER(D209),IF(LEN(E209)=0,MAX(0,_xlfn.DAYS(Eingaben!$C$17,MAX(DATE(YEAR(D209),MONTH(D209),DAY(D209)),Eingaben!$C$16))+1),IF(ISNUMBER(E209),IF(_xlfn.DAYS(DATE(YEAR(E209),MONTH(E209),DAY(E209)),DATE(YEAR(D209),MONTH(D209),DAY(D209)))&lt;0,0,MAX(0,MIN(_xlfn.DAYS(Eingaben!$C$17,MAX(DATE(YEAR(D209),MONTH(D209),DAY(D209)),Eingaben!$C$16)),MAX(_xlfn.DAYS(DATE(YEAR(E209),MONTH(E209),DAY(E209)),MAX(DATE(YEAR(D209),MONTH(D209),DAY(D209)),Eingaben!$C$16))-1+Eingaben!$C$19,_xlfn.DAYS(DATE(YEAR(D209),MONTH(D209),DAY(D209)),MAX(DATE(YEAR(D209),MONTH(D209),DAY(D209)),Eingaben!$C$16))))+1)),0)),0),0)</f>
        <v/>
      </c>
      <c r="H209" s="27">
        <f>MAX(0,G209-IF(ISNUMBER(F209),MAX(0,F209),0))</f>
        <v/>
      </c>
      <c r="I209" s="27">
        <f>MID(IF(K209=1,"; Einzug fehlt oder ist kein Datum","")&amp;IF(L209=1,"; Auszug ist kein Datum","")&amp;IF(M209=1,"; Auszug liegt vor Einzug","")&amp;IF(N209=1,"; Bewohner-ID fehlt","")&amp;IF(O209=1,"; Bewohner-ID doppelt","")&amp;IF(P209=1,"; Abwesenheitstage ungültig (ganze Zahl ab 0)","")&amp;IF(Q209=1,"; Abwesenheit größer als Aufenthaltstage","")&amp;IF(R209=1,"; Ein- und Auszug am selben Tag (Zählregel laut Vertrag prüfen)","")&amp;IF(S209=1,"; Kein Aufenthaltstag im Abrechnungsmonat",""),3,400)</f>
        <v/>
      </c>
      <c r="J209" s="22">
        <f>IF(LEN(B209)+LEN(C209)+LEN(D209)+LEN(E209)+LEN(F209)&gt;0,1,0)</f>
        <v/>
      </c>
      <c r="K209" s="22">
        <f>IF(J209=1,IF(ISNUMBER(D209),0,1),0)</f>
        <v/>
      </c>
      <c r="L209" s="22">
        <f>IF(LEN(E209)&gt;0,IF(ISNUMBER(E209),0,1),0)</f>
        <v/>
      </c>
      <c r="M209" s="22">
        <f>IF(ISNUMBER(D209),IF(ISNUMBER(E209),IF(_xlfn.DAYS(DATE(YEAR(E209),MONTH(E209),DAY(E209)),DATE(YEAR(D209),MONTH(D209),DAY(D209)))&lt;0,1,0),0),0)</f>
        <v/>
      </c>
      <c r="N209" s="22">
        <f>IF(J209=1,IF(LEN(B209)&gt;0,0,1),0)</f>
        <v/>
      </c>
      <c r="O209" s="22">
        <f>IF(LEN(B209)&gt;0,IF(SUMPRODUCT(($B$5:$B$504=B209)*1)&gt;1,1,0),0)</f>
        <v/>
      </c>
      <c r="P209" s="22">
        <f>IF(LEN(F209)&gt;0,IF(ISNUMBER(F209),IF(F209&lt;0,1,IF(F209&lt;&gt;INT(F209),1,0)),1),0)</f>
        <v/>
      </c>
      <c r="Q209" s="22">
        <f>IF(ISNUMBER(F209),IF(ISNUMBER(Eingaben!$C$16),IF(F209&gt;G209,1,0),0),0)</f>
        <v/>
      </c>
      <c r="R209" s="22">
        <f>IF(ISNUMBER(D209),IF(ISNUMBER(E209),IF(_xlfn.DAYS(DATE(YEAR(E209),MONTH(E209),DAY(E209)),DATE(YEAR(D209),MONTH(D209),DAY(D209)))=0,1,0),0),0)</f>
        <v/>
      </c>
      <c r="S209" s="22">
        <f>IF(J209=1,IF(ISNUMBER(Eingaben!$C$16),IF(K209+L209+M209+R209=0,IF(G209=0,1,0),0),0),0)</f>
        <v/>
      </c>
    </row>
    <row r="210">
      <c r="A210" s="22" t="n">
        <v>206</v>
      </c>
      <c r="B210" s="24" t="n"/>
      <c r="C210" s="24" t="n"/>
      <c r="D210" s="25" t="n"/>
      <c r="E210" s="25" t="n"/>
      <c r="F210" s="26" t="n"/>
      <c r="G210" s="27">
        <f>IF(ISNUMBER(Eingaben!$C$16),IF(ISNUMBER(D210),IF(LEN(E210)=0,MAX(0,_xlfn.DAYS(Eingaben!$C$17,MAX(DATE(YEAR(D210),MONTH(D210),DAY(D210)),Eingaben!$C$16))+1),IF(ISNUMBER(E210),IF(_xlfn.DAYS(DATE(YEAR(E210),MONTH(E210),DAY(E210)),DATE(YEAR(D210),MONTH(D210),DAY(D210)))&lt;0,0,MAX(0,MIN(_xlfn.DAYS(Eingaben!$C$17,MAX(DATE(YEAR(D210),MONTH(D210),DAY(D210)),Eingaben!$C$16)),MAX(_xlfn.DAYS(DATE(YEAR(E210),MONTH(E210),DAY(E210)),MAX(DATE(YEAR(D210),MONTH(D210),DAY(D210)),Eingaben!$C$16))-1+Eingaben!$C$19,_xlfn.DAYS(DATE(YEAR(D210),MONTH(D210),DAY(D210)),MAX(DATE(YEAR(D210),MONTH(D210),DAY(D210)),Eingaben!$C$16))))+1)),0)),0),0)</f>
        <v/>
      </c>
      <c r="H210" s="27">
        <f>MAX(0,G210-IF(ISNUMBER(F210),MAX(0,F210),0))</f>
        <v/>
      </c>
      <c r="I210" s="27">
        <f>MID(IF(K210=1,"; Einzug fehlt oder ist kein Datum","")&amp;IF(L210=1,"; Auszug ist kein Datum","")&amp;IF(M210=1,"; Auszug liegt vor Einzug","")&amp;IF(N210=1,"; Bewohner-ID fehlt","")&amp;IF(O210=1,"; Bewohner-ID doppelt","")&amp;IF(P210=1,"; Abwesenheitstage ungültig (ganze Zahl ab 0)","")&amp;IF(Q210=1,"; Abwesenheit größer als Aufenthaltstage","")&amp;IF(R210=1,"; Ein- und Auszug am selben Tag (Zählregel laut Vertrag prüfen)","")&amp;IF(S210=1,"; Kein Aufenthaltstag im Abrechnungsmonat",""),3,400)</f>
        <v/>
      </c>
      <c r="J210" s="22">
        <f>IF(LEN(B210)+LEN(C210)+LEN(D210)+LEN(E210)+LEN(F210)&gt;0,1,0)</f>
        <v/>
      </c>
      <c r="K210" s="22">
        <f>IF(J210=1,IF(ISNUMBER(D210),0,1),0)</f>
        <v/>
      </c>
      <c r="L210" s="22">
        <f>IF(LEN(E210)&gt;0,IF(ISNUMBER(E210),0,1),0)</f>
        <v/>
      </c>
      <c r="M210" s="22">
        <f>IF(ISNUMBER(D210),IF(ISNUMBER(E210),IF(_xlfn.DAYS(DATE(YEAR(E210),MONTH(E210),DAY(E210)),DATE(YEAR(D210),MONTH(D210),DAY(D210)))&lt;0,1,0),0),0)</f>
        <v/>
      </c>
      <c r="N210" s="22">
        <f>IF(J210=1,IF(LEN(B210)&gt;0,0,1),0)</f>
        <v/>
      </c>
      <c r="O210" s="22">
        <f>IF(LEN(B210)&gt;0,IF(SUMPRODUCT(($B$5:$B$504=B210)*1)&gt;1,1,0),0)</f>
        <v/>
      </c>
      <c r="P210" s="22">
        <f>IF(LEN(F210)&gt;0,IF(ISNUMBER(F210),IF(F210&lt;0,1,IF(F210&lt;&gt;INT(F210),1,0)),1),0)</f>
        <v/>
      </c>
      <c r="Q210" s="22">
        <f>IF(ISNUMBER(F210),IF(ISNUMBER(Eingaben!$C$16),IF(F210&gt;G210,1,0),0),0)</f>
        <v/>
      </c>
      <c r="R210" s="22">
        <f>IF(ISNUMBER(D210),IF(ISNUMBER(E210),IF(_xlfn.DAYS(DATE(YEAR(E210),MONTH(E210),DAY(E210)),DATE(YEAR(D210),MONTH(D210),DAY(D210)))=0,1,0),0),0)</f>
        <v/>
      </c>
      <c r="S210" s="22">
        <f>IF(J210=1,IF(ISNUMBER(Eingaben!$C$16),IF(K210+L210+M210+R210=0,IF(G210=0,1,0),0),0),0)</f>
        <v/>
      </c>
    </row>
    <row r="211">
      <c r="A211" s="22" t="n">
        <v>207</v>
      </c>
      <c r="B211" s="24" t="n"/>
      <c r="C211" s="24" t="n"/>
      <c r="D211" s="25" t="n"/>
      <c r="E211" s="25" t="n"/>
      <c r="F211" s="26" t="n"/>
      <c r="G211" s="27">
        <f>IF(ISNUMBER(Eingaben!$C$16),IF(ISNUMBER(D211),IF(LEN(E211)=0,MAX(0,_xlfn.DAYS(Eingaben!$C$17,MAX(DATE(YEAR(D211),MONTH(D211),DAY(D211)),Eingaben!$C$16))+1),IF(ISNUMBER(E211),IF(_xlfn.DAYS(DATE(YEAR(E211),MONTH(E211),DAY(E211)),DATE(YEAR(D211),MONTH(D211),DAY(D211)))&lt;0,0,MAX(0,MIN(_xlfn.DAYS(Eingaben!$C$17,MAX(DATE(YEAR(D211),MONTH(D211),DAY(D211)),Eingaben!$C$16)),MAX(_xlfn.DAYS(DATE(YEAR(E211),MONTH(E211),DAY(E211)),MAX(DATE(YEAR(D211),MONTH(D211),DAY(D211)),Eingaben!$C$16))-1+Eingaben!$C$19,_xlfn.DAYS(DATE(YEAR(D211),MONTH(D211),DAY(D211)),MAX(DATE(YEAR(D211),MONTH(D211),DAY(D211)),Eingaben!$C$16))))+1)),0)),0),0)</f>
        <v/>
      </c>
      <c r="H211" s="27">
        <f>MAX(0,G211-IF(ISNUMBER(F211),MAX(0,F211),0))</f>
        <v/>
      </c>
      <c r="I211" s="27">
        <f>MID(IF(K211=1,"; Einzug fehlt oder ist kein Datum","")&amp;IF(L211=1,"; Auszug ist kein Datum","")&amp;IF(M211=1,"; Auszug liegt vor Einzug","")&amp;IF(N211=1,"; Bewohner-ID fehlt","")&amp;IF(O211=1,"; Bewohner-ID doppelt","")&amp;IF(P211=1,"; Abwesenheitstage ungültig (ganze Zahl ab 0)","")&amp;IF(Q211=1,"; Abwesenheit größer als Aufenthaltstage","")&amp;IF(R211=1,"; Ein- und Auszug am selben Tag (Zählregel laut Vertrag prüfen)","")&amp;IF(S211=1,"; Kein Aufenthaltstag im Abrechnungsmonat",""),3,400)</f>
        <v/>
      </c>
      <c r="J211" s="22">
        <f>IF(LEN(B211)+LEN(C211)+LEN(D211)+LEN(E211)+LEN(F211)&gt;0,1,0)</f>
        <v/>
      </c>
      <c r="K211" s="22">
        <f>IF(J211=1,IF(ISNUMBER(D211),0,1),0)</f>
        <v/>
      </c>
      <c r="L211" s="22">
        <f>IF(LEN(E211)&gt;0,IF(ISNUMBER(E211),0,1),0)</f>
        <v/>
      </c>
      <c r="M211" s="22">
        <f>IF(ISNUMBER(D211),IF(ISNUMBER(E211),IF(_xlfn.DAYS(DATE(YEAR(E211),MONTH(E211),DAY(E211)),DATE(YEAR(D211),MONTH(D211),DAY(D211)))&lt;0,1,0),0),0)</f>
        <v/>
      </c>
      <c r="N211" s="22">
        <f>IF(J211=1,IF(LEN(B211)&gt;0,0,1),0)</f>
        <v/>
      </c>
      <c r="O211" s="22">
        <f>IF(LEN(B211)&gt;0,IF(SUMPRODUCT(($B$5:$B$504=B211)*1)&gt;1,1,0),0)</f>
        <v/>
      </c>
      <c r="P211" s="22">
        <f>IF(LEN(F211)&gt;0,IF(ISNUMBER(F211),IF(F211&lt;0,1,IF(F211&lt;&gt;INT(F211),1,0)),1),0)</f>
        <v/>
      </c>
      <c r="Q211" s="22">
        <f>IF(ISNUMBER(F211),IF(ISNUMBER(Eingaben!$C$16),IF(F211&gt;G211,1,0),0),0)</f>
        <v/>
      </c>
      <c r="R211" s="22">
        <f>IF(ISNUMBER(D211),IF(ISNUMBER(E211),IF(_xlfn.DAYS(DATE(YEAR(E211),MONTH(E211),DAY(E211)),DATE(YEAR(D211),MONTH(D211),DAY(D211)))=0,1,0),0),0)</f>
        <v/>
      </c>
      <c r="S211" s="22">
        <f>IF(J211=1,IF(ISNUMBER(Eingaben!$C$16),IF(K211+L211+M211+R211=0,IF(G211=0,1,0),0),0),0)</f>
        <v/>
      </c>
    </row>
    <row r="212">
      <c r="A212" s="22" t="n">
        <v>208</v>
      </c>
      <c r="B212" s="24" t="n"/>
      <c r="C212" s="24" t="n"/>
      <c r="D212" s="25" t="n"/>
      <c r="E212" s="25" t="n"/>
      <c r="F212" s="26" t="n"/>
      <c r="G212" s="27">
        <f>IF(ISNUMBER(Eingaben!$C$16),IF(ISNUMBER(D212),IF(LEN(E212)=0,MAX(0,_xlfn.DAYS(Eingaben!$C$17,MAX(DATE(YEAR(D212),MONTH(D212),DAY(D212)),Eingaben!$C$16))+1),IF(ISNUMBER(E212),IF(_xlfn.DAYS(DATE(YEAR(E212),MONTH(E212),DAY(E212)),DATE(YEAR(D212),MONTH(D212),DAY(D212)))&lt;0,0,MAX(0,MIN(_xlfn.DAYS(Eingaben!$C$17,MAX(DATE(YEAR(D212),MONTH(D212),DAY(D212)),Eingaben!$C$16)),MAX(_xlfn.DAYS(DATE(YEAR(E212),MONTH(E212),DAY(E212)),MAX(DATE(YEAR(D212),MONTH(D212),DAY(D212)),Eingaben!$C$16))-1+Eingaben!$C$19,_xlfn.DAYS(DATE(YEAR(D212),MONTH(D212),DAY(D212)),MAX(DATE(YEAR(D212),MONTH(D212),DAY(D212)),Eingaben!$C$16))))+1)),0)),0),0)</f>
        <v/>
      </c>
      <c r="H212" s="27">
        <f>MAX(0,G212-IF(ISNUMBER(F212),MAX(0,F212),0))</f>
        <v/>
      </c>
      <c r="I212" s="27">
        <f>MID(IF(K212=1,"; Einzug fehlt oder ist kein Datum","")&amp;IF(L212=1,"; Auszug ist kein Datum","")&amp;IF(M212=1,"; Auszug liegt vor Einzug","")&amp;IF(N212=1,"; Bewohner-ID fehlt","")&amp;IF(O212=1,"; Bewohner-ID doppelt","")&amp;IF(P212=1,"; Abwesenheitstage ungültig (ganze Zahl ab 0)","")&amp;IF(Q212=1,"; Abwesenheit größer als Aufenthaltstage","")&amp;IF(R212=1,"; Ein- und Auszug am selben Tag (Zählregel laut Vertrag prüfen)","")&amp;IF(S212=1,"; Kein Aufenthaltstag im Abrechnungsmonat",""),3,400)</f>
        <v/>
      </c>
      <c r="J212" s="22">
        <f>IF(LEN(B212)+LEN(C212)+LEN(D212)+LEN(E212)+LEN(F212)&gt;0,1,0)</f>
        <v/>
      </c>
      <c r="K212" s="22">
        <f>IF(J212=1,IF(ISNUMBER(D212),0,1),0)</f>
        <v/>
      </c>
      <c r="L212" s="22">
        <f>IF(LEN(E212)&gt;0,IF(ISNUMBER(E212),0,1),0)</f>
        <v/>
      </c>
      <c r="M212" s="22">
        <f>IF(ISNUMBER(D212),IF(ISNUMBER(E212),IF(_xlfn.DAYS(DATE(YEAR(E212),MONTH(E212),DAY(E212)),DATE(YEAR(D212),MONTH(D212),DAY(D212)))&lt;0,1,0),0),0)</f>
        <v/>
      </c>
      <c r="N212" s="22">
        <f>IF(J212=1,IF(LEN(B212)&gt;0,0,1),0)</f>
        <v/>
      </c>
      <c r="O212" s="22">
        <f>IF(LEN(B212)&gt;0,IF(SUMPRODUCT(($B$5:$B$504=B212)*1)&gt;1,1,0),0)</f>
        <v/>
      </c>
      <c r="P212" s="22">
        <f>IF(LEN(F212)&gt;0,IF(ISNUMBER(F212),IF(F212&lt;0,1,IF(F212&lt;&gt;INT(F212),1,0)),1),0)</f>
        <v/>
      </c>
      <c r="Q212" s="22">
        <f>IF(ISNUMBER(F212),IF(ISNUMBER(Eingaben!$C$16),IF(F212&gt;G212,1,0),0),0)</f>
        <v/>
      </c>
      <c r="R212" s="22">
        <f>IF(ISNUMBER(D212),IF(ISNUMBER(E212),IF(_xlfn.DAYS(DATE(YEAR(E212),MONTH(E212),DAY(E212)),DATE(YEAR(D212),MONTH(D212),DAY(D212)))=0,1,0),0),0)</f>
        <v/>
      </c>
      <c r="S212" s="22">
        <f>IF(J212=1,IF(ISNUMBER(Eingaben!$C$16),IF(K212+L212+M212+R212=0,IF(G212=0,1,0),0),0),0)</f>
        <v/>
      </c>
    </row>
    <row r="213">
      <c r="A213" s="22" t="n">
        <v>209</v>
      </c>
      <c r="B213" s="24" t="n"/>
      <c r="C213" s="24" t="n"/>
      <c r="D213" s="25" t="n"/>
      <c r="E213" s="25" t="n"/>
      <c r="F213" s="26" t="n"/>
      <c r="G213" s="27">
        <f>IF(ISNUMBER(Eingaben!$C$16),IF(ISNUMBER(D213),IF(LEN(E213)=0,MAX(0,_xlfn.DAYS(Eingaben!$C$17,MAX(DATE(YEAR(D213),MONTH(D213),DAY(D213)),Eingaben!$C$16))+1),IF(ISNUMBER(E213),IF(_xlfn.DAYS(DATE(YEAR(E213),MONTH(E213),DAY(E213)),DATE(YEAR(D213),MONTH(D213),DAY(D213)))&lt;0,0,MAX(0,MIN(_xlfn.DAYS(Eingaben!$C$17,MAX(DATE(YEAR(D213),MONTH(D213),DAY(D213)),Eingaben!$C$16)),MAX(_xlfn.DAYS(DATE(YEAR(E213),MONTH(E213),DAY(E213)),MAX(DATE(YEAR(D213),MONTH(D213),DAY(D213)),Eingaben!$C$16))-1+Eingaben!$C$19,_xlfn.DAYS(DATE(YEAR(D213),MONTH(D213),DAY(D213)),MAX(DATE(YEAR(D213),MONTH(D213),DAY(D213)),Eingaben!$C$16))))+1)),0)),0),0)</f>
        <v/>
      </c>
      <c r="H213" s="27">
        <f>MAX(0,G213-IF(ISNUMBER(F213),MAX(0,F213),0))</f>
        <v/>
      </c>
      <c r="I213" s="27">
        <f>MID(IF(K213=1,"; Einzug fehlt oder ist kein Datum","")&amp;IF(L213=1,"; Auszug ist kein Datum","")&amp;IF(M213=1,"; Auszug liegt vor Einzug","")&amp;IF(N213=1,"; Bewohner-ID fehlt","")&amp;IF(O213=1,"; Bewohner-ID doppelt","")&amp;IF(P213=1,"; Abwesenheitstage ungültig (ganze Zahl ab 0)","")&amp;IF(Q213=1,"; Abwesenheit größer als Aufenthaltstage","")&amp;IF(R213=1,"; Ein- und Auszug am selben Tag (Zählregel laut Vertrag prüfen)","")&amp;IF(S213=1,"; Kein Aufenthaltstag im Abrechnungsmonat",""),3,400)</f>
        <v/>
      </c>
      <c r="J213" s="22">
        <f>IF(LEN(B213)+LEN(C213)+LEN(D213)+LEN(E213)+LEN(F213)&gt;0,1,0)</f>
        <v/>
      </c>
      <c r="K213" s="22">
        <f>IF(J213=1,IF(ISNUMBER(D213),0,1),0)</f>
        <v/>
      </c>
      <c r="L213" s="22">
        <f>IF(LEN(E213)&gt;0,IF(ISNUMBER(E213),0,1),0)</f>
        <v/>
      </c>
      <c r="M213" s="22">
        <f>IF(ISNUMBER(D213),IF(ISNUMBER(E213),IF(_xlfn.DAYS(DATE(YEAR(E213),MONTH(E213),DAY(E213)),DATE(YEAR(D213),MONTH(D213),DAY(D213)))&lt;0,1,0),0),0)</f>
        <v/>
      </c>
      <c r="N213" s="22">
        <f>IF(J213=1,IF(LEN(B213)&gt;0,0,1),0)</f>
        <v/>
      </c>
      <c r="O213" s="22">
        <f>IF(LEN(B213)&gt;0,IF(SUMPRODUCT(($B$5:$B$504=B213)*1)&gt;1,1,0),0)</f>
        <v/>
      </c>
      <c r="P213" s="22">
        <f>IF(LEN(F213)&gt;0,IF(ISNUMBER(F213),IF(F213&lt;0,1,IF(F213&lt;&gt;INT(F213),1,0)),1),0)</f>
        <v/>
      </c>
      <c r="Q213" s="22">
        <f>IF(ISNUMBER(F213),IF(ISNUMBER(Eingaben!$C$16),IF(F213&gt;G213,1,0),0),0)</f>
        <v/>
      </c>
      <c r="R213" s="22">
        <f>IF(ISNUMBER(D213),IF(ISNUMBER(E213),IF(_xlfn.DAYS(DATE(YEAR(E213),MONTH(E213),DAY(E213)),DATE(YEAR(D213),MONTH(D213),DAY(D213)))=0,1,0),0),0)</f>
        <v/>
      </c>
      <c r="S213" s="22">
        <f>IF(J213=1,IF(ISNUMBER(Eingaben!$C$16),IF(K213+L213+M213+R213=0,IF(G213=0,1,0),0),0),0)</f>
        <v/>
      </c>
    </row>
    <row r="214">
      <c r="A214" s="22" t="n">
        <v>210</v>
      </c>
      <c r="B214" s="24" t="n"/>
      <c r="C214" s="24" t="n"/>
      <c r="D214" s="25" t="n"/>
      <c r="E214" s="25" t="n"/>
      <c r="F214" s="26" t="n"/>
      <c r="G214" s="27">
        <f>IF(ISNUMBER(Eingaben!$C$16),IF(ISNUMBER(D214),IF(LEN(E214)=0,MAX(0,_xlfn.DAYS(Eingaben!$C$17,MAX(DATE(YEAR(D214),MONTH(D214),DAY(D214)),Eingaben!$C$16))+1),IF(ISNUMBER(E214),IF(_xlfn.DAYS(DATE(YEAR(E214),MONTH(E214),DAY(E214)),DATE(YEAR(D214),MONTH(D214),DAY(D214)))&lt;0,0,MAX(0,MIN(_xlfn.DAYS(Eingaben!$C$17,MAX(DATE(YEAR(D214),MONTH(D214),DAY(D214)),Eingaben!$C$16)),MAX(_xlfn.DAYS(DATE(YEAR(E214),MONTH(E214),DAY(E214)),MAX(DATE(YEAR(D214),MONTH(D214),DAY(D214)),Eingaben!$C$16))-1+Eingaben!$C$19,_xlfn.DAYS(DATE(YEAR(D214),MONTH(D214),DAY(D214)),MAX(DATE(YEAR(D214),MONTH(D214),DAY(D214)),Eingaben!$C$16))))+1)),0)),0),0)</f>
        <v/>
      </c>
      <c r="H214" s="27">
        <f>MAX(0,G214-IF(ISNUMBER(F214),MAX(0,F214),0))</f>
        <v/>
      </c>
      <c r="I214" s="27">
        <f>MID(IF(K214=1,"; Einzug fehlt oder ist kein Datum","")&amp;IF(L214=1,"; Auszug ist kein Datum","")&amp;IF(M214=1,"; Auszug liegt vor Einzug","")&amp;IF(N214=1,"; Bewohner-ID fehlt","")&amp;IF(O214=1,"; Bewohner-ID doppelt","")&amp;IF(P214=1,"; Abwesenheitstage ungültig (ganze Zahl ab 0)","")&amp;IF(Q214=1,"; Abwesenheit größer als Aufenthaltstage","")&amp;IF(R214=1,"; Ein- und Auszug am selben Tag (Zählregel laut Vertrag prüfen)","")&amp;IF(S214=1,"; Kein Aufenthaltstag im Abrechnungsmonat",""),3,400)</f>
        <v/>
      </c>
      <c r="J214" s="22">
        <f>IF(LEN(B214)+LEN(C214)+LEN(D214)+LEN(E214)+LEN(F214)&gt;0,1,0)</f>
        <v/>
      </c>
      <c r="K214" s="22">
        <f>IF(J214=1,IF(ISNUMBER(D214),0,1),0)</f>
        <v/>
      </c>
      <c r="L214" s="22">
        <f>IF(LEN(E214)&gt;0,IF(ISNUMBER(E214),0,1),0)</f>
        <v/>
      </c>
      <c r="M214" s="22">
        <f>IF(ISNUMBER(D214),IF(ISNUMBER(E214),IF(_xlfn.DAYS(DATE(YEAR(E214),MONTH(E214),DAY(E214)),DATE(YEAR(D214),MONTH(D214),DAY(D214)))&lt;0,1,0),0),0)</f>
        <v/>
      </c>
      <c r="N214" s="22">
        <f>IF(J214=1,IF(LEN(B214)&gt;0,0,1),0)</f>
        <v/>
      </c>
      <c r="O214" s="22">
        <f>IF(LEN(B214)&gt;0,IF(SUMPRODUCT(($B$5:$B$504=B214)*1)&gt;1,1,0),0)</f>
        <v/>
      </c>
      <c r="P214" s="22">
        <f>IF(LEN(F214)&gt;0,IF(ISNUMBER(F214),IF(F214&lt;0,1,IF(F214&lt;&gt;INT(F214),1,0)),1),0)</f>
        <v/>
      </c>
      <c r="Q214" s="22">
        <f>IF(ISNUMBER(F214),IF(ISNUMBER(Eingaben!$C$16),IF(F214&gt;G214,1,0),0),0)</f>
        <v/>
      </c>
      <c r="R214" s="22">
        <f>IF(ISNUMBER(D214),IF(ISNUMBER(E214),IF(_xlfn.DAYS(DATE(YEAR(E214),MONTH(E214),DAY(E214)),DATE(YEAR(D214),MONTH(D214),DAY(D214)))=0,1,0),0),0)</f>
        <v/>
      </c>
      <c r="S214" s="22">
        <f>IF(J214=1,IF(ISNUMBER(Eingaben!$C$16),IF(K214+L214+M214+R214=0,IF(G214=0,1,0),0),0),0)</f>
        <v/>
      </c>
    </row>
    <row r="215">
      <c r="A215" s="22" t="n">
        <v>211</v>
      </c>
      <c r="B215" s="24" t="n"/>
      <c r="C215" s="24" t="n"/>
      <c r="D215" s="25" t="n"/>
      <c r="E215" s="25" t="n"/>
      <c r="F215" s="26" t="n"/>
      <c r="G215" s="27">
        <f>IF(ISNUMBER(Eingaben!$C$16),IF(ISNUMBER(D215),IF(LEN(E215)=0,MAX(0,_xlfn.DAYS(Eingaben!$C$17,MAX(DATE(YEAR(D215),MONTH(D215),DAY(D215)),Eingaben!$C$16))+1),IF(ISNUMBER(E215),IF(_xlfn.DAYS(DATE(YEAR(E215),MONTH(E215),DAY(E215)),DATE(YEAR(D215),MONTH(D215),DAY(D215)))&lt;0,0,MAX(0,MIN(_xlfn.DAYS(Eingaben!$C$17,MAX(DATE(YEAR(D215),MONTH(D215),DAY(D215)),Eingaben!$C$16)),MAX(_xlfn.DAYS(DATE(YEAR(E215),MONTH(E215),DAY(E215)),MAX(DATE(YEAR(D215),MONTH(D215),DAY(D215)),Eingaben!$C$16))-1+Eingaben!$C$19,_xlfn.DAYS(DATE(YEAR(D215),MONTH(D215),DAY(D215)),MAX(DATE(YEAR(D215),MONTH(D215),DAY(D215)),Eingaben!$C$16))))+1)),0)),0),0)</f>
        <v/>
      </c>
      <c r="H215" s="27">
        <f>MAX(0,G215-IF(ISNUMBER(F215),MAX(0,F215),0))</f>
        <v/>
      </c>
      <c r="I215" s="27">
        <f>MID(IF(K215=1,"; Einzug fehlt oder ist kein Datum","")&amp;IF(L215=1,"; Auszug ist kein Datum","")&amp;IF(M215=1,"; Auszug liegt vor Einzug","")&amp;IF(N215=1,"; Bewohner-ID fehlt","")&amp;IF(O215=1,"; Bewohner-ID doppelt","")&amp;IF(P215=1,"; Abwesenheitstage ungültig (ganze Zahl ab 0)","")&amp;IF(Q215=1,"; Abwesenheit größer als Aufenthaltstage","")&amp;IF(R215=1,"; Ein- und Auszug am selben Tag (Zählregel laut Vertrag prüfen)","")&amp;IF(S215=1,"; Kein Aufenthaltstag im Abrechnungsmonat",""),3,400)</f>
        <v/>
      </c>
      <c r="J215" s="22">
        <f>IF(LEN(B215)+LEN(C215)+LEN(D215)+LEN(E215)+LEN(F215)&gt;0,1,0)</f>
        <v/>
      </c>
      <c r="K215" s="22">
        <f>IF(J215=1,IF(ISNUMBER(D215),0,1),0)</f>
        <v/>
      </c>
      <c r="L215" s="22">
        <f>IF(LEN(E215)&gt;0,IF(ISNUMBER(E215),0,1),0)</f>
        <v/>
      </c>
      <c r="M215" s="22">
        <f>IF(ISNUMBER(D215),IF(ISNUMBER(E215),IF(_xlfn.DAYS(DATE(YEAR(E215),MONTH(E215),DAY(E215)),DATE(YEAR(D215),MONTH(D215),DAY(D215)))&lt;0,1,0),0),0)</f>
        <v/>
      </c>
      <c r="N215" s="22">
        <f>IF(J215=1,IF(LEN(B215)&gt;0,0,1),0)</f>
        <v/>
      </c>
      <c r="O215" s="22">
        <f>IF(LEN(B215)&gt;0,IF(SUMPRODUCT(($B$5:$B$504=B215)*1)&gt;1,1,0),0)</f>
        <v/>
      </c>
      <c r="P215" s="22">
        <f>IF(LEN(F215)&gt;0,IF(ISNUMBER(F215),IF(F215&lt;0,1,IF(F215&lt;&gt;INT(F215),1,0)),1),0)</f>
        <v/>
      </c>
      <c r="Q215" s="22">
        <f>IF(ISNUMBER(F215),IF(ISNUMBER(Eingaben!$C$16),IF(F215&gt;G215,1,0),0),0)</f>
        <v/>
      </c>
      <c r="R215" s="22">
        <f>IF(ISNUMBER(D215),IF(ISNUMBER(E215),IF(_xlfn.DAYS(DATE(YEAR(E215),MONTH(E215),DAY(E215)),DATE(YEAR(D215),MONTH(D215),DAY(D215)))=0,1,0),0),0)</f>
        <v/>
      </c>
      <c r="S215" s="22">
        <f>IF(J215=1,IF(ISNUMBER(Eingaben!$C$16),IF(K215+L215+M215+R215=0,IF(G215=0,1,0),0),0),0)</f>
        <v/>
      </c>
    </row>
    <row r="216">
      <c r="A216" s="22" t="n">
        <v>212</v>
      </c>
      <c r="B216" s="24" t="n"/>
      <c r="C216" s="24" t="n"/>
      <c r="D216" s="25" t="n"/>
      <c r="E216" s="25" t="n"/>
      <c r="F216" s="26" t="n"/>
      <c r="G216" s="27">
        <f>IF(ISNUMBER(Eingaben!$C$16),IF(ISNUMBER(D216),IF(LEN(E216)=0,MAX(0,_xlfn.DAYS(Eingaben!$C$17,MAX(DATE(YEAR(D216),MONTH(D216),DAY(D216)),Eingaben!$C$16))+1),IF(ISNUMBER(E216),IF(_xlfn.DAYS(DATE(YEAR(E216),MONTH(E216),DAY(E216)),DATE(YEAR(D216),MONTH(D216),DAY(D216)))&lt;0,0,MAX(0,MIN(_xlfn.DAYS(Eingaben!$C$17,MAX(DATE(YEAR(D216),MONTH(D216),DAY(D216)),Eingaben!$C$16)),MAX(_xlfn.DAYS(DATE(YEAR(E216),MONTH(E216),DAY(E216)),MAX(DATE(YEAR(D216),MONTH(D216),DAY(D216)),Eingaben!$C$16))-1+Eingaben!$C$19,_xlfn.DAYS(DATE(YEAR(D216),MONTH(D216),DAY(D216)),MAX(DATE(YEAR(D216),MONTH(D216),DAY(D216)),Eingaben!$C$16))))+1)),0)),0),0)</f>
        <v/>
      </c>
      <c r="H216" s="27">
        <f>MAX(0,G216-IF(ISNUMBER(F216),MAX(0,F216),0))</f>
        <v/>
      </c>
      <c r="I216" s="27">
        <f>MID(IF(K216=1,"; Einzug fehlt oder ist kein Datum","")&amp;IF(L216=1,"; Auszug ist kein Datum","")&amp;IF(M216=1,"; Auszug liegt vor Einzug","")&amp;IF(N216=1,"; Bewohner-ID fehlt","")&amp;IF(O216=1,"; Bewohner-ID doppelt","")&amp;IF(P216=1,"; Abwesenheitstage ungültig (ganze Zahl ab 0)","")&amp;IF(Q216=1,"; Abwesenheit größer als Aufenthaltstage","")&amp;IF(R216=1,"; Ein- und Auszug am selben Tag (Zählregel laut Vertrag prüfen)","")&amp;IF(S216=1,"; Kein Aufenthaltstag im Abrechnungsmonat",""),3,400)</f>
        <v/>
      </c>
      <c r="J216" s="22">
        <f>IF(LEN(B216)+LEN(C216)+LEN(D216)+LEN(E216)+LEN(F216)&gt;0,1,0)</f>
        <v/>
      </c>
      <c r="K216" s="22">
        <f>IF(J216=1,IF(ISNUMBER(D216),0,1),0)</f>
        <v/>
      </c>
      <c r="L216" s="22">
        <f>IF(LEN(E216)&gt;0,IF(ISNUMBER(E216),0,1),0)</f>
        <v/>
      </c>
      <c r="M216" s="22">
        <f>IF(ISNUMBER(D216),IF(ISNUMBER(E216),IF(_xlfn.DAYS(DATE(YEAR(E216),MONTH(E216),DAY(E216)),DATE(YEAR(D216),MONTH(D216),DAY(D216)))&lt;0,1,0),0),0)</f>
        <v/>
      </c>
      <c r="N216" s="22">
        <f>IF(J216=1,IF(LEN(B216)&gt;0,0,1),0)</f>
        <v/>
      </c>
      <c r="O216" s="22">
        <f>IF(LEN(B216)&gt;0,IF(SUMPRODUCT(($B$5:$B$504=B216)*1)&gt;1,1,0),0)</f>
        <v/>
      </c>
      <c r="P216" s="22">
        <f>IF(LEN(F216)&gt;0,IF(ISNUMBER(F216),IF(F216&lt;0,1,IF(F216&lt;&gt;INT(F216),1,0)),1),0)</f>
        <v/>
      </c>
      <c r="Q216" s="22">
        <f>IF(ISNUMBER(F216),IF(ISNUMBER(Eingaben!$C$16),IF(F216&gt;G216,1,0),0),0)</f>
        <v/>
      </c>
      <c r="R216" s="22">
        <f>IF(ISNUMBER(D216),IF(ISNUMBER(E216),IF(_xlfn.DAYS(DATE(YEAR(E216),MONTH(E216),DAY(E216)),DATE(YEAR(D216),MONTH(D216),DAY(D216)))=0,1,0),0),0)</f>
        <v/>
      </c>
      <c r="S216" s="22">
        <f>IF(J216=1,IF(ISNUMBER(Eingaben!$C$16),IF(K216+L216+M216+R216=0,IF(G216=0,1,0),0),0),0)</f>
        <v/>
      </c>
    </row>
    <row r="217">
      <c r="A217" s="22" t="n">
        <v>213</v>
      </c>
      <c r="B217" s="24" t="n"/>
      <c r="C217" s="24" t="n"/>
      <c r="D217" s="25" t="n"/>
      <c r="E217" s="25" t="n"/>
      <c r="F217" s="26" t="n"/>
      <c r="G217" s="27">
        <f>IF(ISNUMBER(Eingaben!$C$16),IF(ISNUMBER(D217),IF(LEN(E217)=0,MAX(0,_xlfn.DAYS(Eingaben!$C$17,MAX(DATE(YEAR(D217),MONTH(D217),DAY(D217)),Eingaben!$C$16))+1),IF(ISNUMBER(E217),IF(_xlfn.DAYS(DATE(YEAR(E217),MONTH(E217),DAY(E217)),DATE(YEAR(D217),MONTH(D217),DAY(D217)))&lt;0,0,MAX(0,MIN(_xlfn.DAYS(Eingaben!$C$17,MAX(DATE(YEAR(D217),MONTH(D217),DAY(D217)),Eingaben!$C$16)),MAX(_xlfn.DAYS(DATE(YEAR(E217),MONTH(E217),DAY(E217)),MAX(DATE(YEAR(D217),MONTH(D217),DAY(D217)),Eingaben!$C$16))-1+Eingaben!$C$19,_xlfn.DAYS(DATE(YEAR(D217),MONTH(D217),DAY(D217)),MAX(DATE(YEAR(D217),MONTH(D217),DAY(D217)),Eingaben!$C$16))))+1)),0)),0),0)</f>
        <v/>
      </c>
      <c r="H217" s="27">
        <f>MAX(0,G217-IF(ISNUMBER(F217),MAX(0,F217),0))</f>
        <v/>
      </c>
      <c r="I217" s="27">
        <f>MID(IF(K217=1,"; Einzug fehlt oder ist kein Datum","")&amp;IF(L217=1,"; Auszug ist kein Datum","")&amp;IF(M217=1,"; Auszug liegt vor Einzug","")&amp;IF(N217=1,"; Bewohner-ID fehlt","")&amp;IF(O217=1,"; Bewohner-ID doppelt","")&amp;IF(P217=1,"; Abwesenheitstage ungültig (ganze Zahl ab 0)","")&amp;IF(Q217=1,"; Abwesenheit größer als Aufenthaltstage","")&amp;IF(R217=1,"; Ein- und Auszug am selben Tag (Zählregel laut Vertrag prüfen)","")&amp;IF(S217=1,"; Kein Aufenthaltstag im Abrechnungsmonat",""),3,400)</f>
        <v/>
      </c>
      <c r="J217" s="22">
        <f>IF(LEN(B217)+LEN(C217)+LEN(D217)+LEN(E217)+LEN(F217)&gt;0,1,0)</f>
        <v/>
      </c>
      <c r="K217" s="22">
        <f>IF(J217=1,IF(ISNUMBER(D217),0,1),0)</f>
        <v/>
      </c>
      <c r="L217" s="22">
        <f>IF(LEN(E217)&gt;0,IF(ISNUMBER(E217),0,1),0)</f>
        <v/>
      </c>
      <c r="M217" s="22">
        <f>IF(ISNUMBER(D217),IF(ISNUMBER(E217),IF(_xlfn.DAYS(DATE(YEAR(E217),MONTH(E217),DAY(E217)),DATE(YEAR(D217),MONTH(D217),DAY(D217)))&lt;0,1,0),0),0)</f>
        <v/>
      </c>
      <c r="N217" s="22">
        <f>IF(J217=1,IF(LEN(B217)&gt;0,0,1),0)</f>
        <v/>
      </c>
      <c r="O217" s="22">
        <f>IF(LEN(B217)&gt;0,IF(SUMPRODUCT(($B$5:$B$504=B217)*1)&gt;1,1,0),0)</f>
        <v/>
      </c>
      <c r="P217" s="22">
        <f>IF(LEN(F217)&gt;0,IF(ISNUMBER(F217),IF(F217&lt;0,1,IF(F217&lt;&gt;INT(F217),1,0)),1),0)</f>
        <v/>
      </c>
      <c r="Q217" s="22">
        <f>IF(ISNUMBER(F217),IF(ISNUMBER(Eingaben!$C$16),IF(F217&gt;G217,1,0),0),0)</f>
        <v/>
      </c>
      <c r="R217" s="22">
        <f>IF(ISNUMBER(D217),IF(ISNUMBER(E217),IF(_xlfn.DAYS(DATE(YEAR(E217),MONTH(E217),DAY(E217)),DATE(YEAR(D217),MONTH(D217),DAY(D217)))=0,1,0),0),0)</f>
        <v/>
      </c>
      <c r="S217" s="22">
        <f>IF(J217=1,IF(ISNUMBER(Eingaben!$C$16),IF(K217+L217+M217+R217=0,IF(G217=0,1,0),0),0),0)</f>
        <v/>
      </c>
    </row>
    <row r="218">
      <c r="A218" s="22" t="n">
        <v>214</v>
      </c>
      <c r="B218" s="24" t="n"/>
      <c r="C218" s="24" t="n"/>
      <c r="D218" s="25" t="n"/>
      <c r="E218" s="25" t="n"/>
      <c r="F218" s="26" t="n"/>
      <c r="G218" s="27">
        <f>IF(ISNUMBER(Eingaben!$C$16),IF(ISNUMBER(D218),IF(LEN(E218)=0,MAX(0,_xlfn.DAYS(Eingaben!$C$17,MAX(DATE(YEAR(D218),MONTH(D218),DAY(D218)),Eingaben!$C$16))+1),IF(ISNUMBER(E218),IF(_xlfn.DAYS(DATE(YEAR(E218),MONTH(E218),DAY(E218)),DATE(YEAR(D218),MONTH(D218),DAY(D218)))&lt;0,0,MAX(0,MIN(_xlfn.DAYS(Eingaben!$C$17,MAX(DATE(YEAR(D218),MONTH(D218),DAY(D218)),Eingaben!$C$16)),MAX(_xlfn.DAYS(DATE(YEAR(E218),MONTH(E218),DAY(E218)),MAX(DATE(YEAR(D218),MONTH(D218),DAY(D218)),Eingaben!$C$16))-1+Eingaben!$C$19,_xlfn.DAYS(DATE(YEAR(D218),MONTH(D218),DAY(D218)),MAX(DATE(YEAR(D218),MONTH(D218),DAY(D218)),Eingaben!$C$16))))+1)),0)),0),0)</f>
        <v/>
      </c>
      <c r="H218" s="27">
        <f>MAX(0,G218-IF(ISNUMBER(F218),MAX(0,F218),0))</f>
        <v/>
      </c>
      <c r="I218" s="27">
        <f>MID(IF(K218=1,"; Einzug fehlt oder ist kein Datum","")&amp;IF(L218=1,"; Auszug ist kein Datum","")&amp;IF(M218=1,"; Auszug liegt vor Einzug","")&amp;IF(N218=1,"; Bewohner-ID fehlt","")&amp;IF(O218=1,"; Bewohner-ID doppelt","")&amp;IF(P218=1,"; Abwesenheitstage ungültig (ganze Zahl ab 0)","")&amp;IF(Q218=1,"; Abwesenheit größer als Aufenthaltstage","")&amp;IF(R218=1,"; Ein- und Auszug am selben Tag (Zählregel laut Vertrag prüfen)","")&amp;IF(S218=1,"; Kein Aufenthaltstag im Abrechnungsmonat",""),3,400)</f>
        <v/>
      </c>
      <c r="J218" s="22">
        <f>IF(LEN(B218)+LEN(C218)+LEN(D218)+LEN(E218)+LEN(F218)&gt;0,1,0)</f>
        <v/>
      </c>
      <c r="K218" s="22">
        <f>IF(J218=1,IF(ISNUMBER(D218),0,1),0)</f>
        <v/>
      </c>
      <c r="L218" s="22">
        <f>IF(LEN(E218)&gt;0,IF(ISNUMBER(E218),0,1),0)</f>
        <v/>
      </c>
      <c r="M218" s="22">
        <f>IF(ISNUMBER(D218),IF(ISNUMBER(E218),IF(_xlfn.DAYS(DATE(YEAR(E218),MONTH(E218),DAY(E218)),DATE(YEAR(D218),MONTH(D218),DAY(D218)))&lt;0,1,0),0),0)</f>
        <v/>
      </c>
      <c r="N218" s="22">
        <f>IF(J218=1,IF(LEN(B218)&gt;0,0,1),0)</f>
        <v/>
      </c>
      <c r="O218" s="22">
        <f>IF(LEN(B218)&gt;0,IF(SUMPRODUCT(($B$5:$B$504=B218)*1)&gt;1,1,0),0)</f>
        <v/>
      </c>
      <c r="P218" s="22">
        <f>IF(LEN(F218)&gt;0,IF(ISNUMBER(F218),IF(F218&lt;0,1,IF(F218&lt;&gt;INT(F218),1,0)),1),0)</f>
        <v/>
      </c>
      <c r="Q218" s="22">
        <f>IF(ISNUMBER(F218),IF(ISNUMBER(Eingaben!$C$16),IF(F218&gt;G218,1,0),0),0)</f>
        <v/>
      </c>
      <c r="R218" s="22">
        <f>IF(ISNUMBER(D218),IF(ISNUMBER(E218),IF(_xlfn.DAYS(DATE(YEAR(E218),MONTH(E218),DAY(E218)),DATE(YEAR(D218),MONTH(D218),DAY(D218)))=0,1,0),0),0)</f>
        <v/>
      </c>
      <c r="S218" s="22">
        <f>IF(J218=1,IF(ISNUMBER(Eingaben!$C$16),IF(K218+L218+M218+R218=0,IF(G218=0,1,0),0),0),0)</f>
        <v/>
      </c>
    </row>
    <row r="219">
      <c r="A219" s="22" t="n">
        <v>215</v>
      </c>
      <c r="B219" s="24" t="n"/>
      <c r="C219" s="24" t="n"/>
      <c r="D219" s="25" t="n"/>
      <c r="E219" s="25" t="n"/>
      <c r="F219" s="26" t="n"/>
      <c r="G219" s="27">
        <f>IF(ISNUMBER(Eingaben!$C$16),IF(ISNUMBER(D219),IF(LEN(E219)=0,MAX(0,_xlfn.DAYS(Eingaben!$C$17,MAX(DATE(YEAR(D219),MONTH(D219),DAY(D219)),Eingaben!$C$16))+1),IF(ISNUMBER(E219),IF(_xlfn.DAYS(DATE(YEAR(E219),MONTH(E219),DAY(E219)),DATE(YEAR(D219),MONTH(D219),DAY(D219)))&lt;0,0,MAX(0,MIN(_xlfn.DAYS(Eingaben!$C$17,MAX(DATE(YEAR(D219),MONTH(D219),DAY(D219)),Eingaben!$C$16)),MAX(_xlfn.DAYS(DATE(YEAR(E219),MONTH(E219),DAY(E219)),MAX(DATE(YEAR(D219),MONTH(D219),DAY(D219)),Eingaben!$C$16))-1+Eingaben!$C$19,_xlfn.DAYS(DATE(YEAR(D219),MONTH(D219),DAY(D219)),MAX(DATE(YEAR(D219),MONTH(D219),DAY(D219)),Eingaben!$C$16))))+1)),0)),0),0)</f>
        <v/>
      </c>
      <c r="H219" s="27">
        <f>MAX(0,G219-IF(ISNUMBER(F219),MAX(0,F219),0))</f>
        <v/>
      </c>
      <c r="I219" s="27">
        <f>MID(IF(K219=1,"; Einzug fehlt oder ist kein Datum","")&amp;IF(L219=1,"; Auszug ist kein Datum","")&amp;IF(M219=1,"; Auszug liegt vor Einzug","")&amp;IF(N219=1,"; Bewohner-ID fehlt","")&amp;IF(O219=1,"; Bewohner-ID doppelt","")&amp;IF(P219=1,"; Abwesenheitstage ungültig (ganze Zahl ab 0)","")&amp;IF(Q219=1,"; Abwesenheit größer als Aufenthaltstage","")&amp;IF(R219=1,"; Ein- und Auszug am selben Tag (Zählregel laut Vertrag prüfen)","")&amp;IF(S219=1,"; Kein Aufenthaltstag im Abrechnungsmonat",""),3,400)</f>
        <v/>
      </c>
      <c r="J219" s="22">
        <f>IF(LEN(B219)+LEN(C219)+LEN(D219)+LEN(E219)+LEN(F219)&gt;0,1,0)</f>
        <v/>
      </c>
      <c r="K219" s="22">
        <f>IF(J219=1,IF(ISNUMBER(D219),0,1),0)</f>
        <v/>
      </c>
      <c r="L219" s="22">
        <f>IF(LEN(E219)&gt;0,IF(ISNUMBER(E219),0,1),0)</f>
        <v/>
      </c>
      <c r="M219" s="22">
        <f>IF(ISNUMBER(D219),IF(ISNUMBER(E219),IF(_xlfn.DAYS(DATE(YEAR(E219),MONTH(E219),DAY(E219)),DATE(YEAR(D219),MONTH(D219),DAY(D219)))&lt;0,1,0),0),0)</f>
        <v/>
      </c>
      <c r="N219" s="22">
        <f>IF(J219=1,IF(LEN(B219)&gt;0,0,1),0)</f>
        <v/>
      </c>
      <c r="O219" s="22">
        <f>IF(LEN(B219)&gt;0,IF(SUMPRODUCT(($B$5:$B$504=B219)*1)&gt;1,1,0),0)</f>
        <v/>
      </c>
      <c r="P219" s="22">
        <f>IF(LEN(F219)&gt;0,IF(ISNUMBER(F219),IF(F219&lt;0,1,IF(F219&lt;&gt;INT(F219),1,0)),1),0)</f>
        <v/>
      </c>
      <c r="Q219" s="22">
        <f>IF(ISNUMBER(F219),IF(ISNUMBER(Eingaben!$C$16),IF(F219&gt;G219,1,0),0),0)</f>
        <v/>
      </c>
      <c r="R219" s="22">
        <f>IF(ISNUMBER(D219),IF(ISNUMBER(E219),IF(_xlfn.DAYS(DATE(YEAR(E219),MONTH(E219),DAY(E219)),DATE(YEAR(D219),MONTH(D219),DAY(D219)))=0,1,0),0),0)</f>
        <v/>
      </c>
      <c r="S219" s="22">
        <f>IF(J219=1,IF(ISNUMBER(Eingaben!$C$16),IF(K219+L219+M219+R219=0,IF(G219=0,1,0),0),0),0)</f>
        <v/>
      </c>
    </row>
    <row r="220">
      <c r="A220" s="22" t="n">
        <v>216</v>
      </c>
      <c r="B220" s="24" t="n"/>
      <c r="C220" s="24" t="n"/>
      <c r="D220" s="25" t="n"/>
      <c r="E220" s="25" t="n"/>
      <c r="F220" s="26" t="n"/>
      <c r="G220" s="27">
        <f>IF(ISNUMBER(Eingaben!$C$16),IF(ISNUMBER(D220),IF(LEN(E220)=0,MAX(0,_xlfn.DAYS(Eingaben!$C$17,MAX(DATE(YEAR(D220),MONTH(D220),DAY(D220)),Eingaben!$C$16))+1),IF(ISNUMBER(E220),IF(_xlfn.DAYS(DATE(YEAR(E220),MONTH(E220),DAY(E220)),DATE(YEAR(D220),MONTH(D220),DAY(D220)))&lt;0,0,MAX(0,MIN(_xlfn.DAYS(Eingaben!$C$17,MAX(DATE(YEAR(D220),MONTH(D220),DAY(D220)),Eingaben!$C$16)),MAX(_xlfn.DAYS(DATE(YEAR(E220),MONTH(E220),DAY(E220)),MAX(DATE(YEAR(D220),MONTH(D220),DAY(D220)),Eingaben!$C$16))-1+Eingaben!$C$19,_xlfn.DAYS(DATE(YEAR(D220),MONTH(D220),DAY(D220)),MAX(DATE(YEAR(D220),MONTH(D220),DAY(D220)),Eingaben!$C$16))))+1)),0)),0),0)</f>
        <v/>
      </c>
      <c r="H220" s="27">
        <f>MAX(0,G220-IF(ISNUMBER(F220),MAX(0,F220),0))</f>
        <v/>
      </c>
      <c r="I220" s="27">
        <f>MID(IF(K220=1,"; Einzug fehlt oder ist kein Datum","")&amp;IF(L220=1,"; Auszug ist kein Datum","")&amp;IF(M220=1,"; Auszug liegt vor Einzug","")&amp;IF(N220=1,"; Bewohner-ID fehlt","")&amp;IF(O220=1,"; Bewohner-ID doppelt","")&amp;IF(P220=1,"; Abwesenheitstage ungültig (ganze Zahl ab 0)","")&amp;IF(Q220=1,"; Abwesenheit größer als Aufenthaltstage","")&amp;IF(R220=1,"; Ein- und Auszug am selben Tag (Zählregel laut Vertrag prüfen)","")&amp;IF(S220=1,"; Kein Aufenthaltstag im Abrechnungsmonat",""),3,400)</f>
        <v/>
      </c>
      <c r="J220" s="22">
        <f>IF(LEN(B220)+LEN(C220)+LEN(D220)+LEN(E220)+LEN(F220)&gt;0,1,0)</f>
        <v/>
      </c>
      <c r="K220" s="22">
        <f>IF(J220=1,IF(ISNUMBER(D220),0,1),0)</f>
        <v/>
      </c>
      <c r="L220" s="22">
        <f>IF(LEN(E220)&gt;0,IF(ISNUMBER(E220),0,1),0)</f>
        <v/>
      </c>
      <c r="M220" s="22">
        <f>IF(ISNUMBER(D220),IF(ISNUMBER(E220),IF(_xlfn.DAYS(DATE(YEAR(E220),MONTH(E220),DAY(E220)),DATE(YEAR(D220),MONTH(D220),DAY(D220)))&lt;0,1,0),0),0)</f>
        <v/>
      </c>
      <c r="N220" s="22">
        <f>IF(J220=1,IF(LEN(B220)&gt;0,0,1),0)</f>
        <v/>
      </c>
      <c r="O220" s="22">
        <f>IF(LEN(B220)&gt;0,IF(SUMPRODUCT(($B$5:$B$504=B220)*1)&gt;1,1,0),0)</f>
        <v/>
      </c>
      <c r="P220" s="22">
        <f>IF(LEN(F220)&gt;0,IF(ISNUMBER(F220),IF(F220&lt;0,1,IF(F220&lt;&gt;INT(F220),1,0)),1),0)</f>
        <v/>
      </c>
      <c r="Q220" s="22">
        <f>IF(ISNUMBER(F220),IF(ISNUMBER(Eingaben!$C$16),IF(F220&gt;G220,1,0),0),0)</f>
        <v/>
      </c>
      <c r="R220" s="22">
        <f>IF(ISNUMBER(D220),IF(ISNUMBER(E220),IF(_xlfn.DAYS(DATE(YEAR(E220),MONTH(E220),DAY(E220)),DATE(YEAR(D220),MONTH(D220),DAY(D220)))=0,1,0),0),0)</f>
        <v/>
      </c>
      <c r="S220" s="22">
        <f>IF(J220=1,IF(ISNUMBER(Eingaben!$C$16),IF(K220+L220+M220+R220=0,IF(G220=0,1,0),0),0),0)</f>
        <v/>
      </c>
    </row>
    <row r="221">
      <c r="A221" s="22" t="n">
        <v>217</v>
      </c>
      <c r="B221" s="24" t="n"/>
      <c r="C221" s="24" t="n"/>
      <c r="D221" s="25" t="n"/>
      <c r="E221" s="25" t="n"/>
      <c r="F221" s="26" t="n"/>
      <c r="G221" s="27">
        <f>IF(ISNUMBER(Eingaben!$C$16),IF(ISNUMBER(D221),IF(LEN(E221)=0,MAX(0,_xlfn.DAYS(Eingaben!$C$17,MAX(DATE(YEAR(D221),MONTH(D221),DAY(D221)),Eingaben!$C$16))+1),IF(ISNUMBER(E221),IF(_xlfn.DAYS(DATE(YEAR(E221),MONTH(E221),DAY(E221)),DATE(YEAR(D221),MONTH(D221),DAY(D221)))&lt;0,0,MAX(0,MIN(_xlfn.DAYS(Eingaben!$C$17,MAX(DATE(YEAR(D221),MONTH(D221),DAY(D221)),Eingaben!$C$16)),MAX(_xlfn.DAYS(DATE(YEAR(E221),MONTH(E221),DAY(E221)),MAX(DATE(YEAR(D221),MONTH(D221),DAY(D221)),Eingaben!$C$16))-1+Eingaben!$C$19,_xlfn.DAYS(DATE(YEAR(D221),MONTH(D221),DAY(D221)),MAX(DATE(YEAR(D221),MONTH(D221),DAY(D221)),Eingaben!$C$16))))+1)),0)),0),0)</f>
        <v/>
      </c>
      <c r="H221" s="27">
        <f>MAX(0,G221-IF(ISNUMBER(F221),MAX(0,F221),0))</f>
        <v/>
      </c>
      <c r="I221" s="27">
        <f>MID(IF(K221=1,"; Einzug fehlt oder ist kein Datum","")&amp;IF(L221=1,"; Auszug ist kein Datum","")&amp;IF(M221=1,"; Auszug liegt vor Einzug","")&amp;IF(N221=1,"; Bewohner-ID fehlt","")&amp;IF(O221=1,"; Bewohner-ID doppelt","")&amp;IF(P221=1,"; Abwesenheitstage ungültig (ganze Zahl ab 0)","")&amp;IF(Q221=1,"; Abwesenheit größer als Aufenthaltstage","")&amp;IF(R221=1,"; Ein- und Auszug am selben Tag (Zählregel laut Vertrag prüfen)","")&amp;IF(S221=1,"; Kein Aufenthaltstag im Abrechnungsmonat",""),3,400)</f>
        <v/>
      </c>
      <c r="J221" s="22">
        <f>IF(LEN(B221)+LEN(C221)+LEN(D221)+LEN(E221)+LEN(F221)&gt;0,1,0)</f>
        <v/>
      </c>
      <c r="K221" s="22">
        <f>IF(J221=1,IF(ISNUMBER(D221),0,1),0)</f>
        <v/>
      </c>
      <c r="L221" s="22">
        <f>IF(LEN(E221)&gt;0,IF(ISNUMBER(E221),0,1),0)</f>
        <v/>
      </c>
      <c r="M221" s="22">
        <f>IF(ISNUMBER(D221),IF(ISNUMBER(E221),IF(_xlfn.DAYS(DATE(YEAR(E221),MONTH(E221),DAY(E221)),DATE(YEAR(D221),MONTH(D221),DAY(D221)))&lt;0,1,0),0),0)</f>
        <v/>
      </c>
      <c r="N221" s="22">
        <f>IF(J221=1,IF(LEN(B221)&gt;0,0,1),0)</f>
        <v/>
      </c>
      <c r="O221" s="22">
        <f>IF(LEN(B221)&gt;0,IF(SUMPRODUCT(($B$5:$B$504=B221)*1)&gt;1,1,0),0)</f>
        <v/>
      </c>
      <c r="P221" s="22">
        <f>IF(LEN(F221)&gt;0,IF(ISNUMBER(F221),IF(F221&lt;0,1,IF(F221&lt;&gt;INT(F221),1,0)),1),0)</f>
        <v/>
      </c>
      <c r="Q221" s="22">
        <f>IF(ISNUMBER(F221),IF(ISNUMBER(Eingaben!$C$16),IF(F221&gt;G221,1,0),0),0)</f>
        <v/>
      </c>
      <c r="R221" s="22">
        <f>IF(ISNUMBER(D221),IF(ISNUMBER(E221),IF(_xlfn.DAYS(DATE(YEAR(E221),MONTH(E221),DAY(E221)),DATE(YEAR(D221),MONTH(D221),DAY(D221)))=0,1,0),0),0)</f>
        <v/>
      </c>
      <c r="S221" s="22">
        <f>IF(J221=1,IF(ISNUMBER(Eingaben!$C$16),IF(K221+L221+M221+R221=0,IF(G221=0,1,0),0),0),0)</f>
        <v/>
      </c>
    </row>
    <row r="222">
      <c r="A222" s="22" t="n">
        <v>218</v>
      </c>
      <c r="B222" s="24" t="n"/>
      <c r="C222" s="24" t="n"/>
      <c r="D222" s="25" t="n"/>
      <c r="E222" s="25" t="n"/>
      <c r="F222" s="26" t="n"/>
      <c r="G222" s="27">
        <f>IF(ISNUMBER(Eingaben!$C$16),IF(ISNUMBER(D222),IF(LEN(E222)=0,MAX(0,_xlfn.DAYS(Eingaben!$C$17,MAX(DATE(YEAR(D222),MONTH(D222),DAY(D222)),Eingaben!$C$16))+1),IF(ISNUMBER(E222),IF(_xlfn.DAYS(DATE(YEAR(E222),MONTH(E222),DAY(E222)),DATE(YEAR(D222),MONTH(D222),DAY(D222)))&lt;0,0,MAX(0,MIN(_xlfn.DAYS(Eingaben!$C$17,MAX(DATE(YEAR(D222),MONTH(D222),DAY(D222)),Eingaben!$C$16)),MAX(_xlfn.DAYS(DATE(YEAR(E222),MONTH(E222),DAY(E222)),MAX(DATE(YEAR(D222),MONTH(D222),DAY(D222)),Eingaben!$C$16))-1+Eingaben!$C$19,_xlfn.DAYS(DATE(YEAR(D222),MONTH(D222),DAY(D222)),MAX(DATE(YEAR(D222),MONTH(D222),DAY(D222)),Eingaben!$C$16))))+1)),0)),0),0)</f>
        <v/>
      </c>
      <c r="H222" s="27">
        <f>MAX(0,G222-IF(ISNUMBER(F222),MAX(0,F222),0))</f>
        <v/>
      </c>
      <c r="I222" s="27">
        <f>MID(IF(K222=1,"; Einzug fehlt oder ist kein Datum","")&amp;IF(L222=1,"; Auszug ist kein Datum","")&amp;IF(M222=1,"; Auszug liegt vor Einzug","")&amp;IF(N222=1,"; Bewohner-ID fehlt","")&amp;IF(O222=1,"; Bewohner-ID doppelt","")&amp;IF(P222=1,"; Abwesenheitstage ungültig (ganze Zahl ab 0)","")&amp;IF(Q222=1,"; Abwesenheit größer als Aufenthaltstage","")&amp;IF(R222=1,"; Ein- und Auszug am selben Tag (Zählregel laut Vertrag prüfen)","")&amp;IF(S222=1,"; Kein Aufenthaltstag im Abrechnungsmonat",""),3,400)</f>
        <v/>
      </c>
      <c r="J222" s="22">
        <f>IF(LEN(B222)+LEN(C222)+LEN(D222)+LEN(E222)+LEN(F222)&gt;0,1,0)</f>
        <v/>
      </c>
      <c r="K222" s="22">
        <f>IF(J222=1,IF(ISNUMBER(D222),0,1),0)</f>
        <v/>
      </c>
      <c r="L222" s="22">
        <f>IF(LEN(E222)&gt;0,IF(ISNUMBER(E222),0,1),0)</f>
        <v/>
      </c>
      <c r="M222" s="22">
        <f>IF(ISNUMBER(D222),IF(ISNUMBER(E222),IF(_xlfn.DAYS(DATE(YEAR(E222),MONTH(E222),DAY(E222)),DATE(YEAR(D222),MONTH(D222),DAY(D222)))&lt;0,1,0),0),0)</f>
        <v/>
      </c>
      <c r="N222" s="22">
        <f>IF(J222=1,IF(LEN(B222)&gt;0,0,1),0)</f>
        <v/>
      </c>
      <c r="O222" s="22">
        <f>IF(LEN(B222)&gt;0,IF(SUMPRODUCT(($B$5:$B$504=B222)*1)&gt;1,1,0),0)</f>
        <v/>
      </c>
      <c r="P222" s="22">
        <f>IF(LEN(F222)&gt;0,IF(ISNUMBER(F222),IF(F222&lt;0,1,IF(F222&lt;&gt;INT(F222),1,0)),1),0)</f>
        <v/>
      </c>
      <c r="Q222" s="22">
        <f>IF(ISNUMBER(F222),IF(ISNUMBER(Eingaben!$C$16),IF(F222&gt;G222,1,0),0),0)</f>
        <v/>
      </c>
      <c r="R222" s="22">
        <f>IF(ISNUMBER(D222),IF(ISNUMBER(E222),IF(_xlfn.DAYS(DATE(YEAR(E222),MONTH(E222),DAY(E222)),DATE(YEAR(D222),MONTH(D222),DAY(D222)))=0,1,0),0),0)</f>
        <v/>
      </c>
      <c r="S222" s="22">
        <f>IF(J222=1,IF(ISNUMBER(Eingaben!$C$16),IF(K222+L222+M222+R222=0,IF(G222=0,1,0),0),0),0)</f>
        <v/>
      </c>
    </row>
    <row r="223">
      <c r="A223" s="22" t="n">
        <v>219</v>
      </c>
      <c r="B223" s="24" t="n"/>
      <c r="C223" s="24" t="n"/>
      <c r="D223" s="25" t="n"/>
      <c r="E223" s="25" t="n"/>
      <c r="F223" s="26" t="n"/>
      <c r="G223" s="27">
        <f>IF(ISNUMBER(Eingaben!$C$16),IF(ISNUMBER(D223),IF(LEN(E223)=0,MAX(0,_xlfn.DAYS(Eingaben!$C$17,MAX(DATE(YEAR(D223),MONTH(D223),DAY(D223)),Eingaben!$C$16))+1),IF(ISNUMBER(E223),IF(_xlfn.DAYS(DATE(YEAR(E223),MONTH(E223),DAY(E223)),DATE(YEAR(D223),MONTH(D223),DAY(D223)))&lt;0,0,MAX(0,MIN(_xlfn.DAYS(Eingaben!$C$17,MAX(DATE(YEAR(D223),MONTH(D223),DAY(D223)),Eingaben!$C$16)),MAX(_xlfn.DAYS(DATE(YEAR(E223),MONTH(E223),DAY(E223)),MAX(DATE(YEAR(D223),MONTH(D223),DAY(D223)),Eingaben!$C$16))-1+Eingaben!$C$19,_xlfn.DAYS(DATE(YEAR(D223),MONTH(D223),DAY(D223)),MAX(DATE(YEAR(D223),MONTH(D223),DAY(D223)),Eingaben!$C$16))))+1)),0)),0),0)</f>
        <v/>
      </c>
      <c r="H223" s="27">
        <f>MAX(0,G223-IF(ISNUMBER(F223),MAX(0,F223),0))</f>
        <v/>
      </c>
      <c r="I223" s="27">
        <f>MID(IF(K223=1,"; Einzug fehlt oder ist kein Datum","")&amp;IF(L223=1,"; Auszug ist kein Datum","")&amp;IF(M223=1,"; Auszug liegt vor Einzug","")&amp;IF(N223=1,"; Bewohner-ID fehlt","")&amp;IF(O223=1,"; Bewohner-ID doppelt","")&amp;IF(P223=1,"; Abwesenheitstage ungültig (ganze Zahl ab 0)","")&amp;IF(Q223=1,"; Abwesenheit größer als Aufenthaltstage","")&amp;IF(R223=1,"; Ein- und Auszug am selben Tag (Zählregel laut Vertrag prüfen)","")&amp;IF(S223=1,"; Kein Aufenthaltstag im Abrechnungsmonat",""),3,400)</f>
        <v/>
      </c>
      <c r="J223" s="22">
        <f>IF(LEN(B223)+LEN(C223)+LEN(D223)+LEN(E223)+LEN(F223)&gt;0,1,0)</f>
        <v/>
      </c>
      <c r="K223" s="22">
        <f>IF(J223=1,IF(ISNUMBER(D223),0,1),0)</f>
        <v/>
      </c>
      <c r="L223" s="22">
        <f>IF(LEN(E223)&gt;0,IF(ISNUMBER(E223),0,1),0)</f>
        <v/>
      </c>
      <c r="M223" s="22">
        <f>IF(ISNUMBER(D223),IF(ISNUMBER(E223),IF(_xlfn.DAYS(DATE(YEAR(E223),MONTH(E223),DAY(E223)),DATE(YEAR(D223),MONTH(D223),DAY(D223)))&lt;0,1,0),0),0)</f>
        <v/>
      </c>
      <c r="N223" s="22">
        <f>IF(J223=1,IF(LEN(B223)&gt;0,0,1),0)</f>
        <v/>
      </c>
      <c r="O223" s="22">
        <f>IF(LEN(B223)&gt;0,IF(SUMPRODUCT(($B$5:$B$504=B223)*1)&gt;1,1,0),0)</f>
        <v/>
      </c>
      <c r="P223" s="22">
        <f>IF(LEN(F223)&gt;0,IF(ISNUMBER(F223),IF(F223&lt;0,1,IF(F223&lt;&gt;INT(F223),1,0)),1),0)</f>
        <v/>
      </c>
      <c r="Q223" s="22">
        <f>IF(ISNUMBER(F223),IF(ISNUMBER(Eingaben!$C$16),IF(F223&gt;G223,1,0),0),0)</f>
        <v/>
      </c>
      <c r="R223" s="22">
        <f>IF(ISNUMBER(D223),IF(ISNUMBER(E223),IF(_xlfn.DAYS(DATE(YEAR(E223),MONTH(E223),DAY(E223)),DATE(YEAR(D223),MONTH(D223),DAY(D223)))=0,1,0),0),0)</f>
        <v/>
      </c>
      <c r="S223" s="22">
        <f>IF(J223=1,IF(ISNUMBER(Eingaben!$C$16),IF(K223+L223+M223+R223=0,IF(G223=0,1,0),0),0),0)</f>
        <v/>
      </c>
    </row>
    <row r="224">
      <c r="A224" s="22" t="n">
        <v>220</v>
      </c>
      <c r="B224" s="24" t="n"/>
      <c r="C224" s="24" t="n"/>
      <c r="D224" s="25" t="n"/>
      <c r="E224" s="25" t="n"/>
      <c r="F224" s="26" t="n"/>
      <c r="G224" s="27">
        <f>IF(ISNUMBER(Eingaben!$C$16),IF(ISNUMBER(D224),IF(LEN(E224)=0,MAX(0,_xlfn.DAYS(Eingaben!$C$17,MAX(DATE(YEAR(D224),MONTH(D224),DAY(D224)),Eingaben!$C$16))+1),IF(ISNUMBER(E224),IF(_xlfn.DAYS(DATE(YEAR(E224),MONTH(E224),DAY(E224)),DATE(YEAR(D224),MONTH(D224),DAY(D224)))&lt;0,0,MAX(0,MIN(_xlfn.DAYS(Eingaben!$C$17,MAX(DATE(YEAR(D224),MONTH(D224),DAY(D224)),Eingaben!$C$16)),MAX(_xlfn.DAYS(DATE(YEAR(E224),MONTH(E224),DAY(E224)),MAX(DATE(YEAR(D224),MONTH(D224),DAY(D224)),Eingaben!$C$16))-1+Eingaben!$C$19,_xlfn.DAYS(DATE(YEAR(D224),MONTH(D224),DAY(D224)),MAX(DATE(YEAR(D224),MONTH(D224),DAY(D224)),Eingaben!$C$16))))+1)),0)),0),0)</f>
        <v/>
      </c>
      <c r="H224" s="27">
        <f>MAX(0,G224-IF(ISNUMBER(F224),MAX(0,F224),0))</f>
        <v/>
      </c>
      <c r="I224" s="27">
        <f>MID(IF(K224=1,"; Einzug fehlt oder ist kein Datum","")&amp;IF(L224=1,"; Auszug ist kein Datum","")&amp;IF(M224=1,"; Auszug liegt vor Einzug","")&amp;IF(N224=1,"; Bewohner-ID fehlt","")&amp;IF(O224=1,"; Bewohner-ID doppelt","")&amp;IF(P224=1,"; Abwesenheitstage ungültig (ganze Zahl ab 0)","")&amp;IF(Q224=1,"; Abwesenheit größer als Aufenthaltstage","")&amp;IF(R224=1,"; Ein- und Auszug am selben Tag (Zählregel laut Vertrag prüfen)","")&amp;IF(S224=1,"; Kein Aufenthaltstag im Abrechnungsmonat",""),3,400)</f>
        <v/>
      </c>
      <c r="J224" s="22">
        <f>IF(LEN(B224)+LEN(C224)+LEN(D224)+LEN(E224)+LEN(F224)&gt;0,1,0)</f>
        <v/>
      </c>
      <c r="K224" s="22">
        <f>IF(J224=1,IF(ISNUMBER(D224),0,1),0)</f>
        <v/>
      </c>
      <c r="L224" s="22">
        <f>IF(LEN(E224)&gt;0,IF(ISNUMBER(E224),0,1),0)</f>
        <v/>
      </c>
      <c r="M224" s="22">
        <f>IF(ISNUMBER(D224),IF(ISNUMBER(E224),IF(_xlfn.DAYS(DATE(YEAR(E224),MONTH(E224),DAY(E224)),DATE(YEAR(D224),MONTH(D224),DAY(D224)))&lt;0,1,0),0),0)</f>
        <v/>
      </c>
      <c r="N224" s="22">
        <f>IF(J224=1,IF(LEN(B224)&gt;0,0,1),0)</f>
        <v/>
      </c>
      <c r="O224" s="22">
        <f>IF(LEN(B224)&gt;0,IF(SUMPRODUCT(($B$5:$B$504=B224)*1)&gt;1,1,0),0)</f>
        <v/>
      </c>
      <c r="P224" s="22">
        <f>IF(LEN(F224)&gt;0,IF(ISNUMBER(F224),IF(F224&lt;0,1,IF(F224&lt;&gt;INT(F224),1,0)),1),0)</f>
        <v/>
      </c>
      <c r="Q224" s="22">
        <f>IF(ISNUMBER(F224),IF(ISNUMBER(Eingaben!$C$16),IF(F224&gt;G224,1,0),0),0)</f>
        <v/>
      </c>
      <c r="R224" s="22">
        <f>IF(ISNUMBER(D224),IF(ISNUMBER(E224),IF(_xlfn.DAYS(DATE(YEAR(E224),MONTH(E224),DAY(E224)),DATE(YEAR(D224),MONTH(D224),DAY(D224)))=0,1,0),0),0)</f>
        <v/>
      </c>
      <c r="S224" s="22">
        <f>IF(J224=1,IF(ISNUMBER(Eingaben!$C$16),IF(K224+L224+M224+R224=0,IF(G224=0,1,0),0),0),0)</f>
        <v/>
      </c>
    </row>
    <row r="225">
      <c r="A225" s="22" t="n">
        <v>221</v>
      </c>
      <c r="B225" s="24" t="n"/>
      <c r="C225" s="24" t="n"/>
      <c r="D225" s="25" t="n"/>
      <c r="E225" s="25" t="n"/>
      <c r="F225" s="26" t="n"/>
      <c r="G225" s="27">
        <f>IF(ISNUMBER(Eingaben!$C$16),IF(ISNUMBER(D225),IF(LEN(E225)=0,MAX(0,_xlfn.DAYS(Eingaben!$C$17,MAX(DATE(YEAR(D225),MONTH(D225),DAY(D225)),Eingaben!$C$16))+1),IF(ISNUMBER(E225),IF(_xlfn.DAYS(DATE(YEAR(E225),MONTH(E225),DAY(E225)),DATE(YEAR(D225),MONTH(D225),DAY(D225)))&lt;0,0,MAX(0,MIN(_xlfn.DAYS(Eingaben!$C$17,MAX(DATE(YEAR(D225),MONTH(D225),DAY(D225)),Eingaben!$C$16)),MAX(_xlfn.DAYS(DATE(YEAR(E225),MONTH(E225),DAY(E225)),MAX(DATE(YEAR(D225),MONTH(D225),DAY(D225)),Eingaben!$C$16))-1+Eingaben!$C$19,_xlfn.DAYS(DATE(YEAR(D225),MONTH(D225),DAY(D225)),MAX(DATE(YEAR(D225),MONTH(D225),DAY(D225)),Eingaben!$C$16))))+1)),0)),0),0)</f>
        <v/>
      </c>
      <c r="H225" s="27">
        <f>MAX(0,G225-IF(ISNUMBER(F225),MAX(0,F225),0))</f>
        <v/>
      </c>
      <c r="I225" s="27">
        <f>MID(IF(K225=1,"; Einzug fehlt oder ist kein Datum","")&amp;IF(L225=1,"; Auszug ist kein Datum","")&amp;IF(M225=1,"; Auszug liegt vor Einzug","")&amp;IF(N225=1,"; Bewohner-ID fehlt","")&amp;IF(O225=1,"; Bewohner-ID doppelt","")&amp;IF(P225=1,"; Abwesenheitstage ungültig (ganze Zahl ab 0)","")&amp;IF(Q225=1,"; Abwesenheit größer als Aufenthaltstage","")&amp;IF(R225=1,"; Ein- und Auszug am selben Tag (Zählregel laut Vertrag prüfen)","")&amp;IF(S225=1,"; Kein Aufenthaltstag im Abrechnungsmonat",""),3,400)</f>
        <v/>
      </c>
      <c r="J225" s="22">
        <f>IF(LEN(B225)+LEN(C225)+LEN(D225)+LEN(E225)+LEN(F225)&gt;0,1,0)</f>
        <v/>
      </c>
      <c r="K225" s="22">
        <f>IF(J225=1,IF(ISNUMBER(D225),0,1),0)</f>
        <v/>
      </c>
      <c r="L225" s="22">
        <f>IF(LEN(E225)&gt;0,IF(ISNUMBER(E225),0,1),0)</f>
        <v/>
      </c>
      <c r="M225" s="22">
        <f>IF(ISNUMBER(D225),IF(ISNUMBER(E225),IF(_xlfn.DAYS(DATE(YEAR(E225),MONTH(E225),DAY(E225)),DATE(YEAR(D225),MONTH(D225),DAY(D225)))&lt;0,1,0),0),0)</f>
        <v/>
      </c>
      <c r="N225" s="22">
        <f>IF(J225=1,IF(LEN(B225)&gt;0,0,1),0)</f>
        <v/>
      </c>
      <c r="O225" s="22">
        <f>IF(LEN(B225)&gt;0,IF(SUMPRODUCT(($B$5:$B$504=B225)*1)&gt;1,1,0),0)</f>
        <v/>
      </c>
      <c r="P225" s="22">
        <f>IF(LEN(F225)&gt;0,IF(ISNUMBER(F225),IF(F225&lt;0,1,IF(F225&lt;&gt;INT(F225),1,0)),1),0)</f>
        <v/>
      </c>
      <c r="Q225" s="22">
        <f>IF(ISNUMBER(F225),IF(ISNUMBER(Eingaben!$C$16),IF(F225&gt;G225,1,0),0),0)</f>
        <v/>
      </c>
      <c r="R225" s="22">
        <f>IF(ISNUMBER(D225),IF(ISNUMBER(E225),IF(_xlfn.DAYS(DATE(YEAR(E225),MONTH(E225),DAY(E225)),DATE(YEAR(D225),MONTH(D225),DAY(D225)))=0,1,0),0),0)</f>
        <v/>
      </c>
      <c r="S225" s="22">
        <f>IF(J225=1,IF(ISNUMBER(Eingaben!$C$16),IF(K225+L225+M225+R225=0,IF(G225=0,1,0),0),0),0)</f>
        <v/>
      </c>
    </row>
    <row r="226">
      <c r="A226" s="22" t="n">
        <v>222</v>
      </c>
      <c r="B226" s="24" t="n"/>
      <c r="C226" s="24" t="n"/>
      <c r="D226" s="25" t="n"/>
      <c r="E226" s="25" t="n"/>
      <c r="F226" s="26" t="n"/>
      <c r="G226" s="27">
        <f>IF(ISNUMBER(Eingaben!$C$16),IF(ISNUMBER(D226),IF(LEN(E226)=0,MAX(0,_xlfn.DAYS(Eingaben!$C$17,MAX(DATE(YEAR(D226),MONTH(D226),DAY(D226)),Eingaben!$C$16))+1),IF(ISNUMBER(E226),IF(_xlfn.DAYS(DATE(YEAR(E226),MONTH(E226),DAY(E226)),DATE(YEAR(D226),MONTH(D226),DAY(D226)))&lt;0,0,MAX(0,MIN(_xlfn.DAYS(Eingaben!$C$17,MAX(DATE(YEAR(D226),MONTH(D226),DAY(D226)),Eingaben!$C$16)),MAX(_xlfn.DAYS(DATE(YEAR(E226),MONTH(E226),DAY(E226)),MAX(DATE(YEAR(D226),MONTH(D226),DAY(D226)),Eingaben!$C$16))-1+Eingaben!$C$19,_xlfn.DAYS(DATE(YEAR(D226),MONTH(D226),DAY(D226)),MAX(DATE(YEAR(D226),MONTH(D226),DAY(D226)),Eingaben!$C$16))))+1)),0)),0),0)</f>
        <v/>
      </c>
      <c r="H226" s="27">
        <f>MAX(0,G226-IF(ISNUMBER(F226),MAX(0,F226),0))</f>
        <v/>
      </c>
      <c r="I226" s="27">
        <f>MID(IF(K226=1,"; Einzug fehlt oder ist kein Datum","")&amp;IF(L226=1,"; Auszug ist kein Datum","")&amp;IF(M226=1,"; Auszug liegt vor Einzug","")&amp;IF(N226=1,"; Bewohner-ID fehlt","")&amp;IF(O226=1,"; Bewohner-ID doppelt","")&amp;IF(P226=1,"; Abwesenheitstage ungültig (ganze Zahl ab 0)","")&amp;IF(Q226=1,"; Abwesenheit größer als Aufenthaltstage","")&amp;IF(R226=1,"; Ein- und Auszug am selben Tag (Zählregel laut Vertrag prüfen)","")&amp;IF(S226=1,"; Kein Aufenthaltstag im Abrechnungsmonat",""),3,400)</f>
        <v/>
      </c>
      <c r="J226" s="22">
        <f>IF(LEN(B226)+LEN(C226)+LEN(D226)+LEN(E226)+LEN(F226)&gt;0,1,0)</f>
        <v/>
      </c>
      <c r="K226" s="22">
        <f>IF(J226=1,IF(ISNUMBER(D226),0,1),0)</f>
        <v/>
      </c>
      <c r="L226" s="22">
        <f>IF(LEN(E226)&gt;0,IF(ISNUMBER(E226),0,1),0)</f>
        <v/>
      </c>
      <c r="M226" s="22">
        <f>IF(ISNUMBER(D226),IF(ISNUMBER(E226),IF(_xlfn.DAYS(DATE(YEAR(E226),MONTH(E226),DAY(E226)),DATE(YEAR(D226),MONTH(D226),DAY(D226)))&lt;0,1,0),0),0)</f>
        <v/>
      </c>
      <c r="N226" s="22">
        <f>IF(J226=1,IF(LEN(B226)&gt;0,0,1),0)</f>
        <v/>
      </c>
      <c r="O226" s="22">
        <f>IF(LEN(B226)&gt;0,IF(SUMPRODUCT(($B$5:$B$504=B226)*1)&gt;1,1,0),0)</f>
        <v/>
      </c>
      <c r="P226" s="22">
        <f>IF(LEN(F226)&gt;0,IF(ISNUMBER(F226),IF(F226&lt;0,1,IF(F226&lt;&gt;INT(F226),1,0)),1),0)</f>
        <v/>
      </c>
      <c r="Q226" s="22">
        <f>IF(ISNUMBER(F226),IF(ISNUMBER(Eingaben!$C$16),IF(F226&gt;G226,1,0),0),0)</f>
        <v/>
      </c>
      <c r="R226" s="22">
        <f>IF(ISNUMBER(D226),IF(ISNUMBER(E226),IF(_xlfn.DAYS(DATE(YEAR(E226),MONTH(E226),DAY(E226)),DATE(YEAR(D226),MONTH(D226),DAY(D226)))=0,1,0),0),0)</f>
        <v/>
      </c>
      <c r="S226" s="22">
        <f>IF(J226=1,IF(ISNUMBER(Eingaben!$C$16),IF(K226+L226+M226+R226=0,IF(G226=0,1,0),0),0),0)</f>
        <v/>
      </c>
    </row>
    <row r="227">
      <c r="A227" s="22" t="n">
        <v>223</v>
      </c>
      <c r="B227" s="24" t="n"/>
      <c r="C227" s="24" t="n"/>
      <c r="D227" s="25" t="n"/>
      <c r="E227" s="25" t="n"/>
      <c r="F227" s="26" t="n"/>
      <c r="G227" s="27">
        <f>IF(ISNUMBER(Eingaben!$C$16),IF(ISNUMBER(D227),IF(LEN(E227)=0,MAX(0,_xlfn.DAYS(Eingaben!$C$17,MAX(DATE(YEAR(D227),MONTH(D227),DAY(D227)),Eingaben!$C$16))+1),IF(ISNUMBER(E227),IF(_xlfn.DAYS(DATE(YEAR(E227),MONTH(E227),DAY(E227)),DATE(YEAR(D227),MONTH(D227),DAY(D227)))&lt;0,0,MAX(0,MIN(_xlfn.DAYS(Eingaben!$C$17,MAX(DATE(YEAR(D227),MONTH(D227),DAY(D227)),Eingaben!$C$16)),MAX(_xlfn.DAYS(DATE(YEAR(E227),MONTH(E227),DAY(E227)),MAX(DATE(YEAR(D227),MONTH(D227),DAY(D227)),Eingaben!$C$16))-1+Eingaben!$C$19,_xlfn.DAYS(DATE(YEAR(D227),MONTH(D227),DAY(D227)),MAX(DATE(YEAR(D227),MONTH(D227),DAY(D227)),Eingaben!$C$16))))+1)),0)),0),0)</f>
        <v/>
      </c>
      <c r="H227" s="27">
        <f>MAX(0,G227-IF(ISNUMBER(F227),MAX(0,F227),0))</f>
        <v/>
      </c>
      <c r="I227" s="27">
        <f>MID(IF(K227=1,"; Einzug fehlt oder ist kein Datum","")&amp;IF(L227=1,"; Auszug ist kein Datum","")&amp;IF(M227=1,"; Auszug liegt vor Einzug","")&amp;IF(N227=1,"; Bewohner-ID fehlt","")&amp;IF(O227=1,"; Bewohner-ID doppelt","")&amp;IF(P227=1,"; Abwesenheitstage ungültig (ganze Zahl ab 0)","")&amp;IF(Q227=1,"; Abwesenheit größer als Aufenthaltstage","")&amp;IF(R227=1,"; Ein- und Auszug am selben Tag (Zählregel laut Vertrag prüfen)","")&amp;IF(S227=1,"; Kein Aufenthaltstag im Abrechnungsmonat",""),3,400)</f>
        <v/>
      </c>
      <c r="J227" s="22">
        <f>IF(LEN(B227)+LEN(C227)+LEN(D227)+LEN(E227)+LEN(F227)&gt;0,1,0)</f>
        <v/>
      </c>
      <c r="K227" s="22">
        <f>IF(J227=1,IF(ISNUMBER(D227),0,1),0)</f>
        <v/>
      </c>
      <c r="L227" s="22">
        <f>IF(LEN(E227)&gt;0,IF(ISNUMBER(E227),0,1),0)</f>
        <v/>
      </c>
      <c r="M227" s="22">
        <f>IF(ISNUMBER(D227),IF(ISNUMBER(E227),IF(_xlfn.DAYS(DATE(YEAR(E227),MONTH(E227),DAY(E227)),DATE(YEAR(D227),MONTH(D227),DAY(D227)))&lt;0,1,0),0),0)</f>
        <v/>
      </c>
      <c r="N227" s="22">
        <f>IF(J227=1,IF(LEN(B227)&gt;0,0,1),0)</f>
        <v/>
      </c>
      <c r="O227" s="22">
        <f>IF(LEN(B227)&gt;0,IF(SUMPRODUCT(($B$5:$B$504=B227)*1)&gt;1,1,0),0)</f>
        <v/>
      </c>
      <c r="P227" s="22">
        <f>IF(LEN(F227)&gt;0,IF(ISNUMBER(F227),IF(F227&lt;0,1,IF(F227&lt;&gt;INT(F227),1,0)),1),0)</f>
        <v/>
      </c>
      <c r="Q227" s="22">
        <f>IF(ISNUMBER(F227),IF(ISNUMBER(Eingaben!$C$16),IF(F227&gt;G227,1,0),0),0)</f>
        <v/>
      </c>
      <c r="R227" s="22">
        <f>IF(ISNUMBER(D227),IF(ISNUMBER(E227),IF(_xlfn.DAYS(DATE(YEAR(E227),MONTH(E227),DAY(E227)),DATE(YEAR(D227),MONTH(D227),DAY(D227)))=0,1,0),0),0)</f>
        <v/>
      </c>
      <c r="S227" s="22">
        <f>IF(J227=1,IF(ISNUMBER(Eingaben!$C$16),IF(K227+L227+M227+R227=0,IF(G227=0,1,0),0),0),0)</f>
        <v/>
      </c>
    </row>
    <row r="228">
      <c r="A228" s="22" t="n">
        <v>224</v>
      </c>
      <c r="B228" s="24" t="n"/>
      <c r="C228" s="24" t="n"/>
      <c r="D228" s="25" t="n"/>
      <c r="E228" s="25" t="n"/>
      <c r="F228" s="26" t="n"/>
      <c r="G228" s="27">
        <f>IF(ISNUMBER(Eingaben!$C$16),IF(ISNUMBER(D228),IF(LEN(E228)=0,MAX(0,_xlfn.DAYS(Eingaben!$C$17,MAX(DATE(YEAR(D228),MONTH(D228),DAY(D228)),Eingaben!$C$16))+1),IF(ISNUMBER(E228),IF(_xlfn.DAYS(DATE(YEAR(E228),MONTH(E228),DAY(E228)),DATE(YEAR(D228),MONTH(D228),DAY(D228)))&lt;0,0,MAX(0,MIN(_xlfn.DAYS(Eingaben!$C$17,MAX(DATE(YEAR(D228),MONTH(D228),DAY(D228)),Eingaben!$C$16)),MAX(_xlfn.DAYS(DATE(YEAR(E228),MONTH(E228),DAY(E228)),MAX(DATE(YEAR(D228),MONTH(D228),DAY(D228)),Eingaben!$C$16))-1+Eingaben!$C$19,_xlfn.DAYS(DATE(YEAR(D228),MONTH(D228),DAY(D228)),MAX(DATE(YEAR(D228),MONTH(D228),DAY(D228)),Eingaben!$C$16))))+1)),0)),0),0)</f>
        <v/>
      </c>
      <c r="H228" s="27">
        <f>MAX(0,G228-IF(ISNUMBER(F228),MAX(0,F228),0))</f>
        <v/>
      </c>
      <c r="I228" s="27">
        <f>MID(IF(K228=1,"; Einzug fehlt oder ist kein Datum","")&amp;IF(L228=1,"; Auszug ist kein Datum","")&amp;IF(M228=1,"; Auszug liegt vor Einzug","")&amp;IF(N228=1,"; Bewohner-ID fehlt","")&amp;IF(O228=1,"; Bewohner-ID doppelt","")&amp;IF(P228=1,"; Abwesenheitstage ungültig (ganze Zahl ab 0)","")&amp;IF(Q228=1,"; Abwesenheit größer als Aufenthaltstage","")&amp;IF(R228=1,"; Ein- und Auszug am selben Tag (Zählregel laut Vertrag prüfen)","")&amp;IF(S228=1,"; Kein Aufenthaltstag im Abrechnungsmonat",""),3,400)</f>
        <v/>
      </c>
      <c r="J228" s="22">
        <f>IF(LEN(B228)+LEN(C228)+LEN(D228)+LEN(E228)+LEN(F228)&gt;0,1,0)</f>
        <v/>
      </c>
      <c r="K228" s="22">
        <f>IF(J228=1,IF(ISNUMBER(D228),0,1),0)</f>
        <v/>
      </c>
      <c r="L228" s="22">
        <f>IF(LEN(E228)&gt;0,IF(ISNUMBER(E228),0,1),0)</f>
        <v/>
      </c>
      <c r="M228" s="22">
        <f>IF(ISNUMBER(D228),IF(ISNUMBER(E228),IF(_xlfn.DAYS(DATE(YEAR(E228),MONTH(E228),DAY(E228)),DATE(YEAR(D228),MONTH(D228),DAY(D228)))&lt;0,1,0),0),0)</f>
        <v/>
      </c>
      <c r="N228" s="22">
        <f>IF(J228=1,IF(LEN(B228)&gt;0,0,1),0)</f>
        <v/>
      </c>
      <c r="O228" s="22">
        <f>IF(LEN(B228)&gt;0,IF(SUMPRODUCT(($B$5:$B$504=B228)*1)&gt;1,1,0),0)</f>
        <v/>
      </c>
      <c r="P228" s="22">
        <f>IF(LEN(F228)&gt;0,IF(ISNUMBER(F228),IF(F228&lt;0,1,IF(F228&lt;&gt;INT(F228),1,0)),1),0)</f>
        <v/>
      </c>
      <c r="Q228" s="22">
        <f>IF(ISNUMBER(F228),IF(ISNUMBER(Eingaben!$C$16),IF(F228&gt;G228,1,0),0),0)</f>
        <v/>
      </c>
      <c r="R228" s="22">
        <f>IF(ISNUMBER(D228),IF(ISNUMBER(E228),IF(_xlfn.DAYS(DATE(YEAR(E228),MONTH(E228),DAY(E228)),DATE(YEAR(D228),MONTH(D228),DAY(D228)))=0,1,0),0),0)</f>
        <v/>
      </c>
      <c r="S228" s="22">
        <f>IF(J228=1,IF(ISNUMBER(Eingaben!$C$16),IF(K228+L228+M228+R228=0,IF(G228=0,1,0),0),0),0)</f>
        <v/>
      </c>
    </row>
    <row r="229">
      <c r="A229" s="22" t="n">
        <v>225</v>
      </c>
      <c r="B229" s="24" t="n"/>
      <c r="C229" s="24" t="n"/>
      <c r="D229" s="25" t="n"/>
      <c r="E229" s="25" t="n"/>
      <c r="F229" s="26" t="n"/>
      <c r="G229" s="27">
        <f>IF(ISNUMBER(Eingaben!$C$16),IF(ISNUMBER(D229),IF(LEN(E229)=0,MAX(0,_xlfn.DAYS(Eingaben!$C$17,MAX(DATE(YEAR(D229),MONTH(D229),DAY(D229)),Eingaben!$C$16))+1),IF(ISNUMBER(E229),IF(_xlfn.DAYS(DATE(YEAR(E229),MONTH(E229),DAY(E229)),DATE(YEAR(D229),MONTH(D229),DAY(D229)))&lt;0,0,MAX(0,MIN(_xlfn.DAYS(Eingaben!$C$17,MAX(DATE(YEAR(D229),MONTH(D229),DAY(D229)),Eingaben!$C$16)),MAX(_xlfn.DAYS(DATE(YEAR(E229),MONTH(E229),DAY(E229)),MAX(DATE(YEAR(D229),MONTH(D229),DAY(D229)),Eingaben!$C$16))-1+Eingaben!$C$19,_xlfn.DAYS(DATE(YEAR(D229),MONTH(D229),DAY(D229)),MAX(DATE(YEAR(D229),MONTH(D229),DAY(D229)),Eingaben!$C$16))))+1)),0)),0),0)</f>
        <v/>
      </c>
      <c r="H229" s="27">
        <f>MAX(0,G229-IF(ISNUMBER(F229),MAX(0,F229),0))</f>
        <v/>
      </c>
      <c r="I229" s="27">
        <f>MID(IF(K229=1,"; Einzug fehlt oder ist kein Datum","")&amp;IF(L229=1,"; Auszug ist kein Datum","")&amp;IF(M229=1,"; Auszug liegt vor Einzug","")&amp;IF(N229=1,"; Bewohner-ID fehlt","")&amp;IF(O229=1,"; Bewohner-ID doppelt","")&amp;IF(P229=1,"; Abwesenheitstage ungültig (ganze Zahl ab 0)","")&amp;IF(Q229=1,"; Abwesenheit größer als Aufenthaltstage","")&amp;IF(R229=1,"; Ein- und Auszug am selben Tag (Zählregel laut Vertrag prüfen)","")&amp;IF(S229=1,"; Kein Aufenthaltstag im Abrechnungsmonat",""),3,400)</f>
        <v/>
      </c>
      <c r="J229" s="22">
        <f>IF(LEN(B229)+LEN(C229)+LEN(D229)+LEN(E229)+LEN(F229)&gt;0,1,0)</f>
        <v/>
      </c>
      <c r="K229" s="22">
        <f>IF(J229=1,IF(ISNUMBER(D229),0,1),0)</f>
        <v/>
      </c>
      <c r="L229" s="22">
        <f>IF(LEN(E229)&gt;0,IF(ISNUMBER(E229),0,1),0)</f>
        <v/>
      </c>
      <c r="M229" s="22">
        <f>IF(ISNUMBER(D229),IF(ISNUMBER(E229),IF(_xlfn.DAYS(DATE(YEAR(E229),MONTH(E229),DAY(E229)),DATE(YEAR(D229),MONTH(D229),DAY(D229)))&lt;0,1,0),0),0)</f>
        <v/>
      </c>
      <c r="N229" s="22">
        <f>IF(J229=1,IF(LEN(B229)&gt;0,0,1),0)</f>
        <v/>
      </c>
      <c r="O229" s="22">
        <f>IF(LEN(B229)&gt;0,IF(SUMPRODUCT(($B$5:$B$504=B229)*1)&gt;1,1,0),0)</f>
        <v/>
      </c>
      <c r="P229" s="22">
        <f>IF(LEN(F229)&gt;0,IF(ISNUMBER(F229),IF(F229&lt;0,1,IF(F229&lt;&gt;INT(F229),1,0)),1),0)</f>
        <v/>
      </c>
      <c r="Q229" s="22">
        <f>IF(ISNUMBER(F229),IF(ISNUMBER(Eingaben!$C$16),IF(F229&gt;G229,1,0),0),0)</f>
        <v/>
      </c>
      <c r="R229" s="22">
        <f>IF(ISNUMBER(D229),IF(ISNUMBER(E229),IF(_xlfn.DAYS(DATE(YEAR(E229),MONTH(E229),DAY(E229)),DATE(YEAR(D229),MONTH(D229),DAY(D229)))=0,1,0),0),0)</f>
        <v/>
      </c>
      <c r="S229" s="22">
        <f>IF(J229=1,IF(ISNUMBER(Eingaben!$C$16),IF(K229+L229+M229+R229=0,IF(G229=0,1,0),0),0),0)</f>
        <v/>
      </c>
    </row>
    <row r="230">
      <c r="A230" s="22" t="n">
        <v>226</v>
      </c>
      <c r="B230" s="24" t="n"/>
      <c r="C230" s="24" t="n"/>
      <c r="D230" s="25" t="n"/>
      <c r="E230" s="25" t="n"/>
      <c r="F230" s="26" t="n"/>
      <c r="G230" s="27">
        <f>IF(ISNUMBER(Eingaben!$C$16),IF(ISNUMBER(D230),IF(LEN(E230)=0,MAX(0,_xlfn.DAYS(Eingaben!$C$17,MAX(DATE(YEAR(D230),MONTH(D230),DAY(D230)),Eingaben!$C$16))+1),IF(ISNUMBER(E230),IF(_xlfn.DAYS(DATE(YEAR(E230),MONTH(E230),DAY(E230)),DATE(YEAR(D230),MONTH(D230),DAY(D230)))&lt;0,0,MAX(0,MIN(_xlfn.DAYS(Eingaben!$C$17,MAX(DATE(YEAR(D230),MONTH(D230),DAY(D230)),Eingaben!$C$16)),MAX(_xlfn.DAYS(DATE(YEAR(E230),MONTH(E230),DAY(E230)),MAX(DATE(YEAR(D230),MONTH(D230),DAY(D230)),Eingaben!$C$16))-1+Eingaben!$C$19,_xlfn.DAYS(DATE(YEAR(D230),MONTH(D230),DAY(D230)),MAX(DATE(YEAR(D230),MONTH(D230),DAY(D230)),Eingaben!$C$16))))+1)),0)),0),0)</f>
        <v/>
      </c>
      <c r="H230" s="27">
        <f>MAX(0,G230-IF(ISNUMBER(F230),MAX(0,F230),0))</f>
        <v/>
      </c>
      <c r="I230" s="27">
        <f>MID(IF(K230=1,"; Einzug fehlt oder ist kein Datum","")&amp;IF(L230=1,"; Auszug ist kein Datum","")&amp;IF(M230=1,"; Auszug liegt vor Einzug","")&amp;IF(N230=1,"; Bewohner-ID fehlt","")&amp;IF(O230=1,"; Bewohner-ID doppelt","")&amp;IF(P230=1,"; Abwesenheitstage ungültig (ganze Zahl ab 0)","")&amp;IF(Q230=1,"; Abwesenheit größer als Aufenthaltstage","")&amp;IF(R230=1,"; Ein- und Auszug am selben Tag (Zählregel laut Vertrag prüfen)","")&amp;IF(S230=1,"; Kein Aufenthaltstag im Abrechnungsmonat",""),3,400)</f>
        <v/>
      </c>
      <c r="J230" s="22">
        <f>IF(LEN(B230)+LEN(C230)+LEN(D230)+LEN(E230)+LEN(F230)&gt;0,1,0)</f>
        <v/>
      </c>
      <c r="K230" s="22">
        <f>IF(J230=1,IF(ISNUMBER(D230),0,1),0)</f>
        <v/>
      </c>
      <c r="L230" s="22">
        <f>IF(LEN(E230)&gt;0,IF(ISNUMBER(E230),0,1),0)</f>
        <v/>
      </c>
      <c r="M230" s="22">
        <f>IF(ISNUMBER(D230),IF(ISNUMBER(E230),IF(_xlfn.DAYS(DATE(YEAR(E230),MONTH(E230),DAY(E230)),DATE(YEAR(D230),MONTH(D230),DAY(D230)))&lt;0,1,0),0),0)</f>
        <v/>
      </c>
      <c r="N230" s="22">
        <f>IF(J230=1,IF(LEN(B230)&gt;0,0,1),0)</f>
        <v/>
      </c>
      <c r="O230" s="22">
        <f>IF(LEN(B230)&gt;0,IF(SUMPRODUCT(($B$5:$B$504=B230)*1)&gt;1,1,0),0)</f>
        <v/>
      </c>
      <c r="P230" s="22">
        <f>IF(LEN(F230)&gt;0,IF(ISNUMBER(F230),IF(F230&lt;0,1,IF(F230&lt;&gt;INT(F230),1,0)),1),0)</f>
        <v/>
      </c>
      <c r="Q230" s="22">
        <f>IF(ISNUMBER(F230),IF(ISNUMBER(Eingaben!$C$16),IF(F230&gt;G230,1,0),0),0)</f>
        <v/>
      </c>
      <c r="R230" s="22">
        <f>IF(ISNUMBER(D230),IF(ISNUMBER(E230),IF(_xlfn.DAYS(DATE(YEAR(E230),MONTH(E230),DAY(E230)),DATE(YEAR(D230),MONTH(D230),DAY(D230)))=0,1,0),0),0)</f>
        <v/>
      </c>
      <c r="S230" s="22">
        <f>IF(J230=1,IF(ISNUMBER(Eingaben!$C$16),IF(K230+L230+M230+R230=0,IF(G230=0,1,0),0),0),0)</f>
        <v/>
      </c>
    </row>
    <row r="231">
      <c r="A231" s="22" t="n">
        <v>227</v>
      </c>
      <c r="B231" s="24" t="n"/>
      <c r="C231" s="24" t="n"/>
      <c r="D231" s="25" t="n"/>
      <c r="E231" s="25" t="n"/>
      <c r="F231" s="26" t="n"/>
      <c r="G231" s="27">
        <f>IF(ISNUMBER(Eingaben!$C$16),IF(ISNUMBER(D231),IF(LEN(E231)=0,MAX(0,_xlfn.DAYS(Eingaben!$C$17,MAX(DATE(YEAR(D231),MONTH(D231),DAY(D231)),Eingaben!$C$16))+1),IF(ISNUMBER(E231),IF(_xlfn.DAYS(DATE(YEAR(E231),MONTH(E231),DAY(E231)),DATE(YEAR(D231),MONTH(D231),DAY(D231)))&lt;0,0,MAX(0,MIN(_xlfn.DAYS(Eingaben!$C$17,MAX(DATE(YEAR(D231),MONTH(D231),DAY(D231)),Eingaben!$C$16)),MAX(_xlfn.DAYS(DATE(YEAR(E231),MONTH(E231),DAY(E231)),MAX(DATE(YEAR(D231),MONTH(D231),DAY(D231)),Eingaben!$C$16))-1+Eingaben!$C$19,_xlfn.DAYS(DATE(YEAR(D231),MONTH(D231),DAY(D231)),MAX(DATE(YEAR(D231),MONTH(D231),DAY(D231)),Eingaben!$C$16))))+1)),0)),0),0)</f>
        <v/>
      </c>
      <c r="H231" s="27">
        <f>MAX(0,G231-IF(ISNUMBER(F231),MAX(0,F231),0))</f>
        <v/>
      </c>
      <c r="I231" s="27">
        <f>MID(IF(K231=1,"; Einzug fehlt oder ist kein Datum","")&amp;IF(L231=1,"; Auszug ist kein Datum","")&amp;IF(M231=1,"; Auszug liegt vor Einzug","")&amp;IF(N231=1,"; Bewohner-ID fehlt","")&amp;IF(O231=1,"; Bewohner-ID doppelt","")&amp;IF(P231=1,"; Abwesenheitstage ungültig (ganze Zahl ab 0)","")&amp;IF(Q231=1,"; Abwesenheit größer als Aufenthaltstage","")&amp;IF(R231=1,"; Ein- und Auszug am selben Tag (Zählregel laut Vertrag prüfen)","")&amp;IF(S231=1,"; Kein Aufenthaltstag im Abrechnungsmonat",""),3,400)</f>
        <v/>
      </c>
      <c r="J231" s="22">
        <f>IF(LEN(B231)+LEN(C231)+LEN(D231)+LEN(E231)+LEN(F231)&gt;0,1,0)</f>
        <v/>
      </c>
      <c r="K231" s="22">
        <f>IF(J231=1,IF(ISNUMBER(D231),0,1),0)</f>
        <v/>
      </c>
      <c r="L231" s="22">
        <f>IF(LEN(E231)&gt;0,IF(ISNUMBER(E231),0,1),0)</f>
        <v/>
      </c>
      <c r="M231" s="22">
        <f>IF(ISNUMBER(D231),IF(ISNUMBER(E231),IF(_xlfn.DAYS(DATE(YEAR(E231),MONTH(E231),DAY(E231)),DATE(YEAR(D231),MONTH(D231),DAY(D231)))&lt;0,1,0),0),0)</f>
        <v/>
      </c>
      <c r="N231" s="22">
        <f>IF(J231=1,IF(LEN(B231)&gt;0,0,1),0)</f>
        <v/>
      </c>
      <c r="O231" s="22">
        <f>IF(LEN(B231)&gt;0,IF(SUMPRODUCT(($B$5:$B$504=B231)*1)&gt;1,1,0),0)</f>
        <v/>
      </c>
      <c r="P231" s="22">
        <f>IF(LEN(F231)&gt;0,IF(ISNUMBER(F231),IF(F231&lt;0,1,IF(F231&lt;&gt;INT(F231),1,0)),1),0)</f>
        <v/>
      </c>
      <c r="Q231" s="22">
        <f>IF(ISNUMBER(F231),IF(ISNUMBER(Eingaben!$C$16),IF(F231&gt;G231,1,0),0),0)</f>
        <v/>
      </c>
      <c r="R231" s="22">
        <f>IF(ISNUMBER(D231),IF(ISNUMBER(E231),IF(_xlfn.DAYS(DATE(YEAR(E231),MONTH(E231),DAY(E231)),DATE(YEAR(D231),MONTH(D231),DAY(D231)))=0,1,0),0),0)</f>
        <v/>
      </c>
      <c r="S231" s="22">
        <f>IF(J231=1,IF(ISNUMBER(Eingaben!$C$16),IF(K231+L231+M231+R231=0,IF(G231=0,1,0),0),0),0)</f>
        <v/>
      </c>
    </row>
    <row r="232">
      <c r="A232" s="22" t="n">
        <v>228</v>
      </c>
      <c r="B232" s="24" t="n"/>
      <c r="C232" s="24" t="n"/>
      <c r="D232" s="25" t="n"/>
      <c r="E232" s="25" t="n"/>
      <c r="F232" s="26" t="n"/>
      <c r="G232" s="27">
        <f>IF(ISNUMBER(Eingaben!$C$16),IF(ISNUMBER(D232),IF(LEN(E232)=0,MAX(0,_xlfn.DAYS(Eingaben!$C$17,MAX(DATE(YEAR(D232),MONTH(D232),DAY(D232)),Eingaben!$C$16))+1),IF(ISNUMBER(E232),IF(_xlfn.DAYS(DATE(YEAR(E232),MONTH(E232),DAY(E232)),DATE(YEAR(D232),MONTH(D232),DAY(D232)))&lt;0,0,MAX(0,MIN(_xlfn.DAYS(Eingaben!$C$17,MAX(DATE(YEAR(D232),MONTH(D232),DAY(D232)),Eingaben!$C$16)),MAX(_xlfn.DAYS(DATE(YEAR(E232),MONTH(E232),DAY(E232)),MAX(DATE(YEAR(D232),MONTH(D232),DAY(D232)),Eingaben!$C$16))-1+Eingaben!$C$19,_xlfn.DAYS(DATE(YEAR(D232),MONTH(D232),DAY(D232)),MAX(DATE(YEAR(D232),MONTH(D232),DAY(D232)),Eingaben!$C$16))))+1)),0)),0),0)</f>
        <v/>
      </c>
      <c r="H232" s="27">
        <f>MAX(0,G232-IF(ISNUMBER(F232),MAX(0,F232),0))</f>
        <v/>
      </c>
      <c r="I232" s="27">
        <f>MID(IF(K232=1,"; Einzug fehlt oder ist kein Datum","")&amp;IF(L232=1,"; Auszug ist kein Datum","")&amp;IF(M232=1,"; Auszug liegt vor Einzug","")&amp;IF(N232=1,"; Bewohner-ID fehlt","")&amp;IF(O232=1,"; Bewohner-ID doppelt","")&amp;IF(P232=1,"; Abwesenheitstage ungültig (ganze Zahl ab 0)","")&amp;IF(Q232=1,"; Abwesenheit größer als Aufenthaltstage","")&amp;IF(R232=1,"; Ein- und Auszug am selben Tag (Zählregel laut Vertrag prüfen)","")&amp;IF(S232=1,"; Kein Aufenthaltstag im Abrechnungsmonat",""),3,400)</f>
        <v/>
      </c>
      <c r="J232" s="22">
        <f>IF(LEN(B232)+LEN(C232)+LEN(D232)+LEN(E232)+LEN(F232)&gt;0,1,0)</f>
        <v/>
      </c>
      <c r="K232" s="22">
        <f>IF(J232=1,IF(ISNUMBER(D232),0,1),0)</f>
        <v/>
      </c>
      <c r="L232" s="22">
        <f>IF(LEN(E232)&gt;0,IF(ISNUMBER(E232),0,1),0)</f>
        <v/>
      </c>
      <c r="M232" s="22">
        <f>IF(ISNUMBER(D232),IF(ISNUMBER(E232),IF(_xlfn.DAYS(DATE(YEAR(E232),MONTH(E232),DAY(E232)),DATE(YEAR(D232),MONTH(D232),DAY(D232)))&lt;0,1,0),0),0)</f>
        <v/>
      </c>
      <c r="N232" s="22">
        <f>IF(J232=1,IF(LEN(B232)&gt;0,0,1),0)</f>
        <v/>
      </c>
      <c r="O232" s="22">
        <f>IF(LEN(B232)&gt;0,IF(SUMPRODUCT(($B$5:$B$504=B232)*1)&gt;1,1,0),0)</f>
        <v/>
      </c>
      <c r="P232" s="22">
        <f>IF(LEN(F232)&gt;0,IF(ISNUMBER(F232),IF(F232&lt;0,1,IF(F232&lt;&gt;INT(F232),1,0)),1),0)</f>
        <v/>
      </c>
      <c r="Q232" s="22">
        <f>IF(ISNUMBER(F232),IF(ISNUMBER(Eingaben!$C$16),IF(F232&gt;G232,1,0),0),0)</f>
        <v/>
      </c>
      <c r="R232" s="22">
        <f>IF(ISNUMBER(D232),IF(ISNUMBER(E232),IF(_xlfn.DAYS(DATE(YEAR(E232),MONTH(E232),DAY(E232)),DATE(YEAR(D232),MONTH(D232),DAY(D232)))=0,1,0),0),0)</f>
        <v/>
      </c>
      <c r="S232" s="22">
        <f>IF(J232=1,IF(ISNUMBER(Eingaben!$C$16),IF(K232+L232+M232+R232=0,IF(G232=0,1,0),0),0),0)</f>
        <v/>
      </c>
    </row>
    <row r="233">
      <c r="A233" s="22" t="n">
        <v>229</v>
      </c>
      <c r="B233" s="24" t="n"/>
      <c r="C233" s="24" t="n"/>
      <c r="D233" s="25" t="n"/>
      <c r="E233" s="25" t="n"/>
      <c r="F233" s="26" t="n"/>
      <c r="G233" s="27">
        <f>IF(ISNUMBER(Eingaben!$C$16),IF(ISNUMBER(D233),IF(LEN(E233)=0,MAX(0,_xlfn.DAYS(Eingaben!$C$17,MAX(DATE(YEAR(D233),MONTH(D233),DAY(D233)),Eingaben!$C$16))+1),IF(ISNUMBER(E233),IF(_xlfn.DAYS(DATE(YEAR(E233),MONTH(E233),DAY(E233)),DATE(YEAR(D233),MONTH(D233),DAY(D233)))&lt;0,0,MAX(0,MIN(_xlfn.DAYS(Eingaben!$C$17,MAX(DATE(YEAR(D233),MONTH(D233),DAY(D233)),Eingaben!$C$16)),MAX(_xlfn.DAYS(DATE(YEAR(E233),MONTH(E233),DAY(E233)),MAX(DATE(YEAR(D233),MONTH(D233),DAY(D233)),Eingaben!$C$16))-1+Eingaben!$C$19,_xlfn.DAYS(DATE(YEAR(D233),MONTH(D233),DAY(D233)),MAX(DATE(YEAR(D233),MONTH(D233),DAY(D233)),Eingaben!$C$16))))+1)),0)),0),0)</f>
        <v/>
      </c>
      <c r="H233" s="27">
        <f>MAX(0,G233-IF(ISNUMBER(F233),MAX(0,F233),0))</f>
        <v/>
      </c>
      <c r="I233" s="27">
        <f>MID(IF(K233=1,"; Einzug fehlt oder ist kein Datum","")&amp;IF(L233=1,"; Auszug ist kein Datum","")&amp;IF(M233=1,"; Auszug liegt vor Einzug","")&amp;IF(N233=1,"; Bewohner-ID fehlt","")&amp;IF(O233=1,"; Bewohner-ID doppelt","")&amp;IF(P233=1,"; Abwesenheitstage ungültig (ganze Zahl ab 0)","")&amp;IF(Q233=1,"; Abwesenheit größer als Aufenthaltstage","")&amp;IF(R233=1,"; Ein- und Auszug am selben Tag (Zählregel laut Vertrag prüfen)","")&amp;IF(S233=1,"; Kein Aufenthaltstag im Abrechnungsmonat",""),3,400)</f>
        <v/>
      </c>
      <c r="J233" s="22">
        <f>IF(LEN(B233)+LEN(C233)+LEN(D233)+LEN(E233)+LEN(F233)&gt;0,1,0)</f>
        <v/>
      </c>
      <c r="K233" s="22">
        <f>IF(J233=1,IF(ISNUMBER(D233),0,1),0)</f>
        <v/>
      </c>
      <c r="L233" s="22">
        <f>IF(LEN(E233)&gt;0,IF(ISNUMBER(E233),0,1),0)</f>
        <v/>
      </c>
      <c r="M233" s="22">
        <f>IF(ISNUMBER(D233),IF(ISNUMBER(E233),IF(_xlfn.DAYS(DATE(YEAR(E233),MONTH(E233),DAY(E233)),DATE(YEAR(D233),MONTH(D233),DAY(D233)))&lt;0,1,0),0),0)</f>
        <v/>
      </c>
      <c r="N233" s="22">
        <f>IF(J233=1,IF(LEN(B233)&gt;0,0,1),0)</f>
        <v/>
      </c>
      <c r="O233" s="22">
        <f>IF(LEN(B233)&gt;0,IF(SUMPRODUCT(($B$5:$B$504=B233)*1)&gt;1,1,0),0)</f>
        <v/>
      </c>
      <c r="P233" s="22">
        <f>IF(LEN(F233)&gt;0,IF(ISNUMBER(F233),IF(F233&lt;0,1,IF(F233&lt;&gt;INT(F233),1,0)),1),0)</f>
        <v/>
      </c>
      <c r="Q233" s="22">
        <f>IF(ISNUMBER(F233),IF(ISNUMBER(Eingaben!$C$16),IF(F233&gt;G233,1,0),0),0)</f>
        <v/>
      </c>
      <c r="R233" s="22">
        <f>IF(ISNUMBER(D233),IF(ISNUMBER(E233),IF(_xlfn.DAYS(DATE(YEAR(E233),MONTH(E233),DAY(E233)),DATE(YEAR(D233),MONTH(D233),DAY(D233)))=0,1,0),0),0)</f>
        <v/>
      </c>
      <c r="S233" s="22">
        <f>IF(J233=1,IF(ISNUMBER(Eingaben!$C$16),IF(K233+L233+M233+R233=0,IF(G233=0,1,0),0),0),0)</f>
        <v/>
      </c>
    </row>
    <row r="234">
      <c r="A234" s="22" t="n">
        <v>230</v>
      </c>
      <c r="B234" s="24" t="n"/>
      <c r="C234" s="24" t="n"/>
      <c r="D234" s="25" t="n"/>
      <c r="E234" s="25" t="n"/>
      <c r="F234" s="26" t="n"/>
      <c r="G234" s="27">
        <f>IF(ISNUMBER(Eingaben!$C$16),IF(ISNUMBER(D234),IF(LEN(E234)=0,MAX(0,_xlfn.DAYS(Eingaben!$C$17,MAX(DATE(YEAR(D234),MONTH(D234),DAY(D234)),Eingaben!$C$16))+1),IF(ISNUMBER(E234),IF(_xlfn.DAYS(DATE(YEAR(E234),MONTH(E234),DAY(E234)),DATE(YEAR(D234),MONTH(D234),DAY(D234)))&lt;0,0,MAX(0,MIN(_xlfn.DAYS(Eingaben!$C$17,MAX(DATE(YEAR(D234),MONTH(D234),DAY(D234)),Eingaben!$C$16)),MAX(_xlfn.DAYS(DATE(YEAR(E234),MONTH(E234),DAY(E234)),MAX(DATE(YEAR(D234),MONTH(D234),DAY(D234)),Eingaben!$C$16))-1+Eingaben!$C$19,_xlfn.DAYS(DATE(YEAR(D234),MONTH(D234),DAY(D234)),MAX(DATE(YEAR(D234),MONTH(D234),DAY(D234)),Eingaben!$C$16))))+1)),0)),0),0)</f>
        <v/>
      </c>
      <c r="H234" s="27">
        <f>MAX(0,G234-IF(ISNUMBER(F234),MAX(0,F234),0))</f>
        <v/>
      </c>
      <c r="I234" s="27">
        <f>MID(IF(K234=1,"; Einzug fehlt oder ist kein Datum","")&amp;IF(L234=1,"; Auszug ist kein Datum","")&amp;IF(M234=1,"; Auszug liegt vor Einzug","")&amp;IF(N234=1,"; Bewohner-ID fehlt","")&amp;IF(O234=1,"; Bewohner-ID doppelt","")&amp;IF(P234=1,"; Abwesenheitstage ungültig (ganze Zahl ab 0)","")&amp;IF(Q234=1,"; Abwesenheit größer als Aufenthaltstage","")&amp;IF(R234=1,"; Ein- und Auszug am selben Tag (Zählregel laut Vertrag prüfen)","")&amp;IF(S234=1,"; Kein Aufenthaltstag im Abrechnungsmonat",""),3,400)</f>
        <v/>
      </c>
      <c r="J234" s="22">
        <f>IF(LEN(B234)+LEN(C234)+LEN(D234)+LEN(E234)+LEN(F234)&gt;0,1,0)</f>
        <v/>
      </c>
      <c r="K234" s="22">
        <f>IF(J234=1,IF(ISNUMBER(D234),0,1),0)</f>
        <v/>
      </c>
      <c r="L234" s="22">
        <f>IF(LEN(E234)&gt;0,IF(ISNUMBER(E234),0,1),0)</f>
        <v/>
      </c>
      <c r="M234" s="22">
        <f>IF(ISNUMBER(D234),IF(ISNUMBER(E234),IF(_xlfn.DAYS(DATE(YEAR(E234),MONTH(E234),DAY(E234)),DATE(YEAR(D234),MONTH(D234),DAY(D234)))&lt;0,1,0),0),0)</f>
        <v/>
      </c>
      <c r="N234" s="22">
        <f>IF(J234=1,IF(LEN(B234)&gt;0,0,1),0)</f>
        <v/>
      </c>
      <c r="O234" s="22">
        <f>IF(LEN(B234)&gt;0,IF(SUMPRODUCT(($B$5:$B$504=B234)*1)&gt;1,1,0),0)</f>
        <v/>
      </c>
      <c r="P234" s="22">
        <f>IF(LEN(F234)&gt;0,IF(ISNUMBER(F234),IF(F234&lt;0,1,IF(F234&lt;&gt;INT(F234),1,0)),1),0)</f>
        <v/>
      </c>
      <c r="Q234" s="22">
        <f>IF(ISNUMBER(F234),IF(ISNUMBER(Eingaben!$C$16),IF(F234&gt;G234,1,0),0),0)</f>
        <v/>
      </c>
      <c r="R234" s="22">
        <f>IF(ISNUMBER(D234),IF(ISNUMBER(E234),IF(_xlfn.DAYS(DATE(YEAR(E234),MONTH(E234),DAY(E234)),DATE(YEAR(D234),MONTH(D234),DAY(D234)))=0,1,0),0),0)</f>
        <v/>
      </c>
      <c r="S234" s="22">
        <f>IF(J234=1,IF(ISNUMBER(Eingaben!$C$16),IF(K234+L234+M234+R234=0,IF(G234=0,1,0),0),0),0)</f>
        <v/>
      </c>
    </row>
    <row r="235">
      <c r="A235" s="22" t="n">
        <v>231</v>
      </c>
      <c r="B235" s="24" t="n"/>
      <c r="C235" s="24" t="n"/>
      <c r="D235" s="25" t="n"/>
      <c r="E235" s="25" t="n"/>
      <c r="F235" s="26" t="n"/>
      <c r="G235" s="27">
        <f>IF(ISNUMBER(Eingaben!$C$16),IF(ISNUMBER(D235),IF(LEN(E235)=0,MAX(0,_xlfn.DAYS(Eingaben!$C$17,MAX(DATE(YEAR(D235),MONTH(D235),DAY(D235)),Eingaben!$C$16))+1),IF(ISNUMBER(E235),IF(_xlfn.DAYS(DATE(YEAR(E235),MONTH(E235),DAY(E235)),DATE(YEAR(D235),MONTH(D235),DAY(D235)))&lt;0,0,MAX(0,MIN(_xlfn.DAYS(Eingaben!$C$17,MAX(DATE(YEAR(D235),MONTH(D235),DAY(D235)),Eingaben!$C$16)),MAX(_xlfn.DAYS(DATE(YEAR(E235),MONTH(E235),DAY(E235)),MAX(DATE(YEAR(D235),MONTH(D235),DAY(D235)),Eingaben!$C$16))-1+Eingaben!$C$19,_xlfn.DAYS(DATE(YEAR(D235),MONTH(D235),DAY(D235)),MAX(DATE(YEAR(D235),MONTH(D235),DAY(D235)),Eingaben!$C$16))))+1)),0)),0),0)</f>
        <v/>
      </c>
      <c r="H235" s="27">
        <f>MAX(0,G235-IF(ISNUMBER(F235),MAX(0,F235),0))</f>
        <v/>
      </c>
      <c r="I235" s="27">
        <f>MID(IF(K235=1,"; Einzug fehlt oder ist kein Datum","")&amp;IF(L235=1,"; Auszug ist kein Datum","")&amp;IF(M235=1,"; Auszug liegt vor Einzug","")&amp;IF(N235=1,"; Bewohner-ID fehlt","")&amp;IF(O235=1,"; Bewohner-ID doppelt","")&amp;IF(P235=1,"; Abwesenheitstage ungültig (ganze Zahl ab 0)","")&amp;IF(Q235=1,"; Abwesenheit größer als Aufenthaltstage","")&amp;IF(R235=1,"; Ein- und Auszug am selben Tag (Zählregel laut Vertrag prüfen)","")&amp;IF(S235=1,"; Kein Aufenthaltstag im Abrechnungsmonat",""),3,400)</f>
        <v/>
      </c>
      <c r="J235" s="22">
        <f>IF(LEN(B235)+LEN(C235)+LEN(D235)+LEN(E235)+LEN(F235)&gt;0,1,0)</f>
        <v/>
      </c>
      <c r="K235" s="22">
        <f>IF(J235=1,IF(ISNUMBER(D235),0,1),0)</f>
        <v/>
      </c>
      <c r="L235" s="22">
        <f>IF(LEN(E235)&gt;0,IF(ISNUMBER(E235),0,1),0)</f>
        <v/>
      </c>
      <c r="M235" s="22">
        <f>IF(ISNUMBER(D235),IF(ISNUMBER(E235),IF(_xlfn.DAYS(DATE(YEAR(E235),MONTH(E235),DAY(E235)),DATE(YEAR(D235),MONTH(D235),DAY(D235)))&lt;0,1,0),0),0)</f>
        <v/>
      </c>
      <c r="N235" s="22">
        <f>IF(J235=1,IF(LEN(B235)&gt;0,0,1),0)</f>
        <v/>
      </c>
      <c r="O235" s="22">
        <f>IF(LEN(B235)&gt;0,IF(SUMPRODUCT(($B$5:$B$504=B235)*1)&gt;1,1,0),0)</f>
        <v/>
      </c>
      <c r="P235" s="22">
        <f>IF(LEN(F235)&gt;0,IF(ISNUMBER(F235),IF(F235&lt;0,1,IF(F235&lt;&gt;INT(F235),1,0)),1),0)</f>
        <v/>
      </c>
      <c r="Q235" s="22">
        <f>IF(ISNUMBER(F235),IF(ISNUMBER(Eingaben!$C$16),IF(F235&gt;G235,1,0),0),0)</f>
        <v/>
      </c>
      <c r="R235" s="22">
        <f>IF(ISNUMBER(D235),IF(ISNUMBER(E235),IF(_xlfn.DAYS(DATE(YEAR(E235),MONTH(E235),DAY(E235)),DATE(YEAR(D235),MONTH(D235),DAY(D235)))=0,1,0),0),0)</f>
        <v/>
      </c>
      <c r="S235" s="22">
        <f>IF(J235=1,IF(ISNUMBER(Eingaben!$C$16),IF(K235+L235+M235+R235=0,IF(G235=0,1,0),0),0),0)</f>
        <v/>
      </c>
    </row>
    <row r="236">
      <c r="A236" s="22" t="n">
        <v>232</v>
      </c>
      <c r="B236" s="24" t="n"/>
      <c r="C236" s="24" t="n"/>
      <c r="D236" s="25" t="n"/>
      <c r="E236" s="25" t="n"/>
      <c r="F236" s="26" t="n"/>
      <c r="G236" s="27">
        <f>IF(ISNUMBER(Eingaben!$C$16),IF(ISNUMBER(D236),IF(LEN(E236)=0,MAX(0,_xlfn.DAYS(Eingaben!$C$17,MAX(DATE(YEAR(D236),MONTH(D236),DAY(D236)),Eingaben!$C$16))+1),IF(ISNUMBER(E236),IF(_xlfn.DAYS(DATE(YEAR(E236),MONTH(E236),DAY(E236)),DATE(YEAR(D236),MONTH(D236),DAY(D236)))&lt;0,0,MAX(0,MIN(_xlfn.DAYS(Eingaben!$C$17,MAX(DATE(YEAR(D236),MONTH(D236),DAY(D236)),Eingaben!$C$16)),MAX(_xlfn.DAYS(DATE(YEAR(E236),MONTH(E236),DAY(E236)),MAX(DATE(YEAR(D236),MONTH(D236),DAY(D236)),Eingaben!$C$16))-1+Eingaben!$C$19,_xlfn.DAYS(DATE(YEAR(D236),MONTH(D236),DAY(D236)),MAX(DATE(YEAR(D236),MONTH(D236),DAY(D236)),Eingaben!$C$16))))+1)),0)),0),0)</f>
        <v/>
      </c>
      <c r="H236" s="27">
        <f>MAX(0,G236-IF(ISNUMBER(F236),MAX(0,F236),0))</f>
        <v/>
      </c>
      <c r="I236" s="27">
        <f>MID(IF(K236=1,"; Einzug fehlt oder ist kein Datum","")&amp;IF(L236=1,"; Auszug ist kein Datum","")&amp;IF(M236=1,"; Auszug liegt vor Einzug","")&amp;IF(N236=1,"; Bewohner-ID fehlt","")&amp;IF(O236=1,"; Bewohner-ID doppelt","")&amp;IF(P236=1,"; Abwesenheitstage ungültig (ganze Zahl ab 0)","")&amp;IF(Q236=1,"; Abwesenheit größer als Aufenthaltstage","")&amp;IF(R236=1,"; Ein- und Auszug am selben Tag (Zählregel laut Vertrag prüfen)","")&amp;IF(S236=1,"; Kein Aufenthaltstag im Abrechnungsmonat",""),3,400)</f>
        <v/>
      </c>
      <c r="J236" s="22">
        <f>IF(LEN(B236)+LEN(C236)+LEN(D236)+LEN(E236)+LEN(F236)&gt;0,1,0)</f>
        <v/>
      </c>
      <c r="K236" s="22">
        <f>IF(J236=1,IF(ISNUMBER(D236),0,1),0)</f>
        <v/>
      </c>
      <c r="L236" s="22">
        <f>IF(LEN(E236)&gt;0,IF(ISNUMBER(E236),0,1),0)</f>
        <v/>
      </c>
      <c r="M236" s="22">
        <f>IF(ISNUMBER(D236),IF(ISNUMBER(E236),IF(_xlfn.DAYS(DATE(YEAR(E236),MONTH(E236),DAY(E236)),DATE(YEAR(D236),MONTH(D236),DAY(D236)))&lt;0,1,0),0),0)</f>
        <v/>
      </c>
      <c r="N236" s="22">
        <f>IF(J236=1,IF(LEN(B236)&gt;0,0,1),0)</f>
        <v/>
      </c>
      <c r="O236" s="22">
        <f>IF(LEN(B236)&gt;0,IF(SUMPRODUCT(($B$5:$B$504=B236)*1)&gt;1,1,0),0)</f>
        <v/>
      </c>
      <c r="P236" s="22">
        <f>IF(LEN(F236)&gt;0,IF(ISNUMBER(F236),IF(F236&lt;0,1,IF(F236&lt;&gt;INT(F236),1,0)),1),0)</f>
        <v/>
      </c>
      <c r="Q236" s="22">
        <f>IF(ISNUMBER(F236),IF(ISNUMBER(Eingaben!$C$16),IF(F236&gt;G236,1,0),0),0)</f>
        <v/>
      </c>
      <c r="R236" s="22">
        <f>IF(ISNUMBER(D236),IF(ISNUMBER(E236),IF(_xlfn.DAYS(DATE(YEAR(E236),MONTH(E236),DAY(E236)),DATE(YEAR(D236),MONTH(D236),DAY(D236)))=0,1,0),0),0)</f>
        <v/>
      </c>
      <c r="S236" s="22">
        <f>IF(J236=1,IF(ISNUMBER(Eingaben!$C$16),IF(K236+L236+M236+R236=0,IF(G236=0,1,0),0),0),0)</f>
        <v/>
      </c>
    </row>
    <row r="237">
      <c r="A237" s="22" t="n">
        <v>233</v>
      </c>
      <c r="B237" s="24" t="n"/>
      <c r="C237" s="24" t="n"/>
      <c r="D237" s="25" t="n"/>
      <c r="E237" s="25" t="n"/>
      <c r="F237" s="26" t="n"/>
      <c r="G237" s="27">
        <f>IF(ISNUMBER(Eingaben!$C$16),IF(ISNUMBER(D237),IF(LEN(E237)=0,MAX(0,_xlfn.DAYS(Eingaben!$C$17,MAX(DATE(YEAR(D237),MONTH(D237),DAY(D237)),Eingaben!$C$16))+1),IF(ISNUMBER(E237),IF(_xlfn.DAYS(DATE(YEAR(E237),MONTH(E237),DAY(E237)),DATE(YEAR(D237),MONTH(D237),DAY(D237)))&lt;0,0,MAX(0,MIN(_xlfn.DAYS(Eingaben!$C$17,MAX(DATE(YEAR(D237),MONTH(D237),DAY(D237)),Eingaben!$C$16)),MAX(_xlfn.DAYS(DATE(YEAR(E237),MONTH(E237),DAY(E237)),MAX(DATE(YEAR(D237),MONTH(D237),DAY(D237)),Eingaben!$C$16))-1+Eingaben!$C$19,_xlfn.DAYS(DATE(YEAR(D237),MONTH(D237),DAY(D237)),MAX(DATE(YEAR(D237),MONTH(D237),DAY(D237)),Eingaben!$C$16))))+1)),0)),0),0)</f>
        <v/>
      </c>
      <c r="H237" s="27">
        <f>MAX(0,G237-IF(ISNUMBER(F237),MAX(0,F237),0))</f>
        <v/>
      </c>
      <c r="I237" s="27">
        <f>MID(IF(K237=1,"; Einzug fehlt oder ist kein Datum","")&amp;IF(L237=1,"; Auszug ist kein Datum","")&amp;IF(M237=1,"; Auszug liegt vor Einzug","")&amp;IF(N237=1,"; Bewohner-ID fehlt","")&amp;IF(O237=1,"; Bewohner-ID doppelt","")&amp;IF(P237=1,"; Abwesenheitstage ungültig (ganze Zahl ab 0)","")&amp;IF(Q237=1,"; Abwesenheit größer als Aufenthaltstage","")&amp;IF(R237=1,"; Ein- und Auszug am selben Tag (Zählregel laut Vertrag prüfen)","")&amp;IF(S237=1,"; Kein Aufenthaltstag im Abrechnungsmonat",""),3,400)</f>
        <v/>
      </c>
      <c r="J237" s="22">
        <f>IF(LEN(B237)+LEN(C237)+LEN(D237)+LEN(E237)+LEN(F237)&gt;0,1,0)</f>
        <v/>
      </c>
      <c r="K237" s="22">
        <f>IF(J237=1,IF(ISNUMBER(D237),0,1),0)</f>
        <v/>
      </c>
      <c r="L237" s="22">
        <f>IF(LEN(E237)&gt;0,IF(ISNUMBER(E237),0,1),0)</f>
        <v/>
      </c>
      <c r="M237" s="22">
        <f>IF(ISNUMBER(D237),IF(ISNUMBER(E237),IF(_xlfn.DAYS(DATE(YEAR(E237),MONTH(E237),DAY(E237)),DATE(YEAR(D237),MONTH(D237),DAY(D237)))&lt;0,1,0),0),0)</f>
        <v/>
      </c>
      <c r="N237" s="22">
        <f>IF(J237=1,IF(LEN(B237)&gt;0,0,1),0)</f>
        <v/>
      </c>
      <c r="O237" s="22">
        <f>IF(LEN(B237)&gt;0,IF(SUMPRODUCT(($B$5:$B$504=B237)*1)&gt;1,1,0),0)</f>
        <v/>
      </c>
      <c r="P237" s="22">
        <f>IF(LEN(F237)&gt;0,IF(ISNUMBER(F237),IF(F237&lt;0,1,IF(F237&lt;&gt;INT(F237),1,0)),1),0)</f>
        <v/>
      </c>
      <c r="Q237" s="22">
        <f>IF(ISNUMBER(F237),IF(ISNUMBER(Eingaben!$C$16),IF(F237&gt;G237,1,0),0),0)</f>
        <v/>
      </c>
      <c r="R237" s="22">
        <f>IF(ISNUMBER(D237),IF(ISNUMBER(E237),IF(_xlfn.DAYS(DATE(YEAR(E237),MONTH(E237),DAY(E237)),DATE(YEAR(D237),MONTH(D237),DAY(D237)))=0,1,0),0),0)</f>
        <v/>
      </c>
      <c r="S237" s="22">
        <f>IF(J237=1,IF(ISNUMBER(Eingaben!$C$16),IF(K237+L237+M237+R237=0,IF(G237=0,1,0),0),0),0)</f>
        <v/>
      </c>
    </row>
    <row r="238">
      <c r="A238" s="22" t="n">
        <v>234</v>
      </c>
      <c r="B238" s="24" t="n"/>
      <c r="C238" s="24" t="n"/>
      <c r="D238" s="25" t="n"/>
      <c r="E238" s="25" t="n"/>
      <c r="F238" s="26" t="n"/>
      <c r="G238" s="27">
        <f>IF(ISNUMBER(Eingaben!$C$16),IF(ISNUMBER(D238),IF(LEN(E238)=0,MAX(0,_xlfn.DAYS(Eingaben!$C$17,MAX(DATE(YEAR(D238),MONTH(D238),DAY(D238)),Eingaben!$C$16))+1),IF(ISNUMBER(E238),IF(_xlfn.DAYS(DATE(YEAR(E238),MONTH(E238),DAY(E238)),DATE(YEAR(D238),MONTH(D238),DAY(D238)))&lt;0,0,MAX(0,MIN(_xlfn.DAYS(Eingaben!$C$17,MAX(DATE(YEAR(D238),MONTH(D238),DAY(D238)),Eingaben!$C$16)),MAX(_xlfn.DAYS(DATE(YEAR(E238),MONTH(E238),DAY(E238)),MAX(DATE(YEAR(D238),MONTH(D238),DAY(D238)),Eingaben!$C$16))-1+Eingaben!$C$19,_xlfn.DAYS(DATE(YEAR(D238),MONTH(D238),DAY(D238)),MAX(DATE(YEAR(D238),MONTH(D238),DAY(D238)),Eingaben!$C$16))))+1)),0)),0),0)</f>
        <v/>
      </c>
      <c r="H238" s="27">
        <f>MAX(0,G238-IF(ISNUMBER(F238),MAX(0,F238),0))</f>
        <v/>
      </c>
      <c r="I238" s="27">
        <f>MID(IF(K238=1,"; Einzug fehlt oder ist kein Datum","")&amp;IF(L238=1,"; Auszug ist kein Datum","")&amp;IF(M238=1,"; Auszug liegt vor Einzug","")&amp;IF(N238=1,"; Bewohner-ID fehlt","")&amp;IF(O238=1,"; Bewohner-ID doppelt","")&amp;IF(P238=1,"; Abwesenheitstage ungültig (ganze Zahl ab 0)","")&amp;IF(Q238=1,"; Abwesenheit größer als Aufenthaltstage","")&amp;IF(R238=1,"; Ein- und Auszug am selben Tag (Zählregel laut Vertrag prüfen)","")&amp;IF(S238=1,"; Kein Aufenthaltstag im Abrechnungsmonat",""),3,400)</f>
        <v/>
      </c>
      <c r="J238" s="22">
        <f>IF(LEN(B238)+LEN(C238)+LEN(D238)+LEN(E238)+LEN(F238)&gt;0,1,0)</f>
        <v/>
      </c>
      <c r="K238" s="22">
        <f>IF(J238=1,IF(ISNUMBER(D238),0,1),0)</f>
        <v/>
      </c>
      <c r="L238" s="22">
        <f>IF(LEN(E238)&gt;0,IF(ISNUMBER(E238),0,1),0)</f>
        <v/>
      </c>
      <c r="M238" s="22">
        <f>IF(ISNUMBER(D238),IF(ISNUMBER(E238),IF(_xlfn.DAYS(DATE(YEAR(E238),MONTH(E238),DAY(E238)),DATE(YEAR(D238),MONTH(D238),DAY(D238)))&lt;0,1,0),0),0)</f>
        <v/>
      </c>
      <c r="N238" s="22">
        <f>IF(J238=1,IF(LEN(B238)&gt;0,0,1),0)</f>
        <v/>
      </c>
      <c r="O238" s="22">
        <f>IF(LEN(B238)&gt;0,IF(SUMPRODUCT(($B$5:$B$504=B238)*1)&gt;1,1,0),0)</f>
        <v/>
      </c>
      <c r="P238" s="22">
        <f>IF(LEN(F238)&gt;0,IF(ISNUMBER(F238),IF(F238&lt;0,1,IF(F238&lt;&gt;INT(F238),1,0)),1),0)</f>
        <v/>
      </c>
      <c r="Q238" s="22">
        <f>IF(ISNUMBER(F238),IF(ISNUMBER(Eingaben!$C$16),IF(F238&gt;G238,1,0),0),0)</f>
        <v/>
      </c>
      <c r="R238" s="22">
        <f>IF(ISNUMBER(D238),IF(ISNUMBER(E238),IF(_xlfn.DAYS(DATE(YEAR(E238),MONTH(E238),DAY(E238)),DATE(YEAR(D238),MONTH(D238),DAY(D238)))=0,1,0),0),0)</f>
        <v/>
      </c>
      <c r="S238" s="22">
        <f>IF(J238=1,IF(ISNUMBER(Eingaben!$C$16),IF(K238+L238+M238+R238=0,IF(G238=0,1,0),0),0),0)</f>
        <v/>
      </c>
    </row>
    <row r="239">
      <c r="A239" s="22" t="n">
        <v>235</v>
      </c>
      <c r="B239" s="24" t="n"/>
      <c r="C239" s="24" t="n"/>
      <c r="D239" s="25" t="n"/>
      <c r="E239" s="25" t="n"/>
      <c r="F239" s="26" t="n"/>
      <c r="G239" s="27">
        <f>IF(ISNUMBER(Eingaben!$C$16),IF(ISNUMBER(D239),IF(LEN(E239)=0,MAX(0,_xlfn.DAYS(Eingaben!$C$17,MAX(DATE(YEAR(D239),MONTH(D239),DAY(D239)),Eingaben!$C$16))+1),IF(ISNUMBER(E239),IF(_xlfn.DAYS(DATE(YEAR(E239),MONTH(E239),DAY(E239)),DATE(YEAR(D239),MONTH(D239),DAY(D239)))&lt;0,0,MAX(0,MIN(_xlfn.DAYS(Eingaben!$C$17,MAX(DATE(YEAR(D239),MONTH(D239),DAY(D239)),Eingaben!$C$16)),MAX(_xlfn.DAYS(DATE(YEAR(E239),MONTH(E239),DAY(E239)),MAX(DATE(YEAR(D239),MONTH(D239),DAY(D239)),Eingaben!$C$16))-1+Eingaben!$C$19,_xlfn.DAYS(DATE(YEAR(D239),MONTH(D239),DAY(D239)),MAX(DATE(YEAR(D239),MONTH(D239),DAY(D239)),Eingaben!$C$16))))+1)),0)),0),0)</f>
        <v/>
      </c>
      <c r="H239" s="27">
        <f>MAX(0,G239-IF(ISNUMBER(F239),MAX(0,F239),0))</f>
        <v/>
      </c>
      <c r="I239" s="27">
        <f>MID(IF(K239=1,"; Einzug fehlt oder ist kein Datum","")&amp;IF(L239=1,"; Auszug ist kein Datum","")&amp;IF(M239=1,"; Auszug liegt vor Einzug","")&amp;IF(N239=1,"; Bewohner-ID fehlt","")&amp;IF(O239=1,"; Bewohner-ID doppelt","")&amp;IF(P239=1,"; Abwesenheitstage ungültig (ganze Zahl ab 0)","")&amp;IF(Q239=1,"; Abwesenheit größer als Aufenthaltstage","")&amp;IF(R239=1,"; Ein- und Auszug am selben Tag (Zählregel laut Vertrag prüfen)","")&amp;IF(S239=1,"; Kein Aufenthaltstag im Abrechnungsmonat",""),3,400)</f>
        <v/>
      </c>
      <c r="J239" s="22">
        <f>IF(LEN(B239)+LEN(C239)+LEN(D239)+LEN(E239)+LEN(F239)&gt;0,1,0)</f>
        <v/>
      </c>
      <c r="K239" s="22">
        <f>IF(J239=1,IF(ISNUMBER(D239),0,1),0)</f>
        <v/>
      </c>
      <c r="L239" s="22">
        <f>IF(LEN(E239)&gt;0,IF(ISNUMBER(E239),0,1),0)</f>
        <v/>
      </c>
      <c r="M239" s="22">
        <f>IF(ISNUMBER(D239),IF(ISNUMBER(E239),IF(_xlfn.DAYS(DATE(YEAR(E239),MONTH(E239),DAY(E239)),DATE(YEAR(D239),MONTH(D239),DAY(D239)))&lt;0,1,0),0),0)</f>
        <v/>
      </c>
      <c r="N239" s="22">
        <f>IF(J239=1,IF(LEN(B239)&gt;0,0,1),0)</f>
        <v/>
      </c>
      <c r="O239" s="22">
        <f>IF(LEN(B239)&gt;0,IF(SUMPRODUCT(($B$5:$B$504=B239)*1)&gt;1,1,0),0)</f>
        <v/>
      </c>
      <c r="P239" s="22">
        <f>IF(LEN(F239)&gt;0,IF(ISNUMBER(F239),IF(F239&lt;0,1,IF(F239&lt;&gt;INT(F239),1,0)),1),0)</f>
        <v/>
      </c>
      <c r="Q239" s="22">
        <f>IF(ISNUMBER(F239),IF(ISNUMBER(Eingaben!$C$16),IF(F239&gt;G239,1,0),0),0)</f>
        <v/>
      </c>
      <c r="R239" s="22">
        <f>IF(ISNUMBER(D239),IF(ISNUMBER(E239),IF(_xlfn.DAYS(DATE(YEAR(E239),MONTH(E239),DAY(E239)),DATE(YEAR(D239),MONTH(D239),DAY(D239)))=0,1,0),0),0)</f>
        <v/>
      </c>
      <c r="S239" s="22">
        <f>IF(J239=1,IF(ISNUMBER(Eingaben!$C$16),IF(K239+L239+M239+R239=0,IF(G239=0,1,0),0),0),0)</f>
        <v/>
      </c>
    </row>
    <row r="240">
      <c r="A240" s="22" t="n">
        <v>236</v>
      </c>
      <c r="B240" s="24" t="n"/>
      <c r="C240" s="24" t="n"/>
      <c r="D240" s="25" t="n"/>
      <c r="E240" s="25" t="n"/>
      <c r="F240" s="26" t="n"/>
      <c r="G240" s="27">
        <f>IF(ISNUMBER(Eingaben!$C$16),IF(ISNUMBER(D240),IF(LEN(E240)=0,MAX(0,_xlfn.DAYS(Eingaben!$C$17,MAX(DATE(YEAR(D240),MONTH(D240),DAY(D240)),Eingaben!$C$16))+1),IF(ISNUMBER(E240),IF(_xlfn.DAYS(DATE(YEAR(E240),MONTH(E240),DAY(E240)),DATE(YEAR(D240),MONTH(D240),DAY(D240)))&lt;0,0,MAX(0,MIN(_xlfn.DAYS(Eingaben!$C$17,MAX(DATE(YEAR(D240),MONTH(D240),DAY(D240)),Eingaben!$C$16)),MAX(_xlfn.DAYS(DATE(YEAR(E240),MONTH(E240),DAY(E240)),MAX(DATE(YEAR(D240),MONTH(D240),DAY(D240)),Eingaben!$C$16))-1+Eingaben!$C$19,_xlfn.DAYS(DATE(YEAR(D240),MONTH(D240),DAY(D240)),MAX(DATE(YEAR(D240),MONTH(D240),DAY(D240)),Eingaben!$C$16))))+1)),0)),0),0)</f>
        <v/>
      </c>
      <c r="H240" s="27">
        <f>MAX(0,G240-IF(ISNUMBER(F240),MAX(0,F240),0))</f>
        <v/>
      </c>
      <c r="I240" s="27">
        <f>MID(IF(K240=1,"; Einzug fehlt oder ist kein Datum","")&amp;IF(L240=1,"; Auszug ist kein Datum","")&amp;IF(M240=1,"; Auszug liegt vor Einzug","")&amp;IF(N240=1,"; Bewohner-ID fehlt","")&amp;IF(O240=1,"; Bewohner-ID doppelt","")&amp;IF(P240=1,"; Abwesenheitstage ungültig (ganze Zahl ab 0)","")&amp;IF(Q240=1,"; Abwesenheit größer als Aufenthaltstage","")&amp;IF(R240=1,"; Ein- und Auszug am selben Tag (Zählregel laut Vertrag prüfen)","")&amp;IF(S240=1,"; Kein Aufenthaltstag im Abrechnungsmonat",""),3,400)</f>
        <v/>
      </c>
      <c r="J240" s="22">
        <f>IF(LEN(B240)+LEN(C240)+LEN(D240)+LEN(E240)+LEN(F240)&gt;0,1,0)</f>
        <v/>
      </c>
      <c r="K240" s="22">
        <f>IF(J240=1,IF(ISNUMBER(D240),0,1),0)</f>
        <v/>
      </c>
      <c r="L240" s="22">
        <f>IF(LEN(E240)&gt;0,IF(ISNUMBER(E240),0,1),0)</f>
        <v/>
      </c>
      <c r="M240" s="22">
        <f>IF(ISNUMBER(D240),IF(ISNUMBER(E240),IF(_xlfn.DAYS(DATE(YEAR(E240),MONTH(E240),DAY(E240)),DATE(YEAR(D240),MONTH(D240),DAY(D240)))&lt;0,1,0),0),0)</f>
        <v/>
      </c>
      <c r="N240" s="22">
        <f>IF(J240=1,IF(LEN(B240)&gt;0,0,1),0)</f>
        <v/>
      </c>
      <c r="O240" s="22">
        <f>IF(LEN(B240)&gt;0,IF(SUMPRODUCT(($B$5:$B$504=B240)*1)&gt;1,1,0),0)</f>
        <v/>
      </c>
      <c r="P240" s="22">
        <f>IF(LEN(F240)&gt;0,IF(ISNUMBER(F240),IF(F240&lt;0,1,IF(F240&lt;&gt;INT(F240),1,0)),1),0)</f>
        <v/>
      </c>
      <c r="Q240" s="22">
        <f>IF(ISNUMBER(F240),IF(ISNUMBER(Eingaben!$C$16),IF(F240&gt;G240,1,0),0),0)</f>
        <v/>
      </c>
      <c r="R240" s="22">
        <f>IF(ISNUMBER(D240),IF(ISNUMBER(E240),IF(_xlfn.DAYS(DATE(YEAR(E240),MONTH(E240),DAY(E240)),DATE(YEAR(D240),MONTH(D240),DAY(D240)))=0,1,0),0),0)</f>
        <v/>
      </c>
      <c r="S240" s="22">
        <f>IF(J240=1,IF(ISNUMBER(Eingaben!$C$16),IF(K240+L240+M240+R240=0,IF(G240=0,1,0),0),0),0)</f>
        <v/>
      </c>
    </row>
    <row r="241">
      <c r="A241" s="22" t="n">
        <v>237</v>
      </c>
      <c r="B241" s="24" t="n"/>
      <c r="C241" s="24" t="n"/>
      <c r="D241" s="25" t="n"/>
      <c r="E241" s="25" t="n"/>
      <c r="F241" s="26" t="n"/>
      <c r="G241" s="27">
        <f>IF(ISNUMBER(Eingaben!$C$16),IF(ISNUMBER(D241),IF(LEN(E241)=0,MAX(0,_xlfn.DAYS(Eingaben!$C$17,MAX(DATE(YEAR(D241),MONTH(D241),DAY(D241)),Eingaben!$C$16))+1),IF(ISNUMBER(E241),IF(_xlfn.DAYS(DATE(YEAR(E241),MONTH(E241),DAY(E241)),DATE(YEAR(D241),MONTH(D241),DAY(D241)))&lt;0,0,MAX(0,MIN(_xlfn.DAYS(Eingaben!$C$17,MAX(DATE(YEAR(D241),MONTH(D241),DAY(D241)),Eingaben!$C$16)),MAX(_xlfn.DAYS(DATE(YEAR(E241),MONTH(E241),DAY(E241)),MAX(DATE(YEAR(D241),MONTH(D241),DAY(D241)),Eingaben!$C$16))-1+Eingaben!$C$19,_xlfn.DAYS(DATE(YEAR(D241),MONTH(D241),DAY(D241)),MAX(DATE(YEAR(D241),MONTH(D241),DAY(D241)),Eingaben!$C$16))))+1)),0)),0),0)</f>
        <v/>
      </c>
      <c r="H241" s="27">
        <f>MAX(0,G241-IF(ISNUMBER(F241),MAX(0,F241),0))</f>
        <v/>
      </c>
      <c r="I241" s="27">
        <f>MID(IF(K241=1,"; Einzug fehlt oder ist kein Datum","")&amp;IF(L241=1,"; Auszug ist kein Datum","")&amp;IF(M241=1,"; Auszug liegt vor Einzug","")&amp;IF(N241=1,"; Bewohner-ID fehlt","")&amp;IF(O241=1,"; Bewohner-ID doppelt","")&amp;IF(P241=1,"; Abwesenheitstage ungültig (ganze Zahl ab 0)","")&amp;IF(Q241=1,"; Abwesenheit größer als Aufenthaltstage","")&amp;IF(R241=1,"; Ein- und Auszug am selben Tag (Zählregel laut Vertrag prüfen)","")&amp;IF(S241=1,"; Kein Aufenthaltstag im Abrechnungsmonat",""),3,400)</f>
        <v/>
      </c>
      <c r="J241" s="22">
        <f>IF(LEN(B241)+LEN(C241)+LEN(D241)+LEN(E241)+LEN(F241)&gt;0,1,0)</f>
        <v/>
      </c>
      <c r="K241" s="22">
        <f>IF(J241=1,IF(ISNUMBER(D241),0,1),0)</f>
        <v/>
      </c>
      <c r="L241" s="22">
        <f>IF(LEN(E241)&gt;0,IF(ISNUMBER(E241),0,1),0)</f>
        <v/>
      </c>
      <c r="M241" s="22">
        <f>IF(ISNUMBER(D241),IF(ISNUMBER(E241),IF(_xlfn.DAYS(DATE(YEAR(E241),MONTH(E241),DAY(E241)),DATE(YEAR(D241),MONTH(D241),DAY(D241)))&lt;0,1,0),0),0)</f>
        <v/>
      </c>
      <c r="N241" s="22">
        <f>IF(J241=1,IF(LEN(B241)&gt;0,0,1),0)</f>
        <v/>
      </c>
      <c r="O241" s="22">
        <f>IF(LEN(B241)&gt;0,IF(SUMPRODUCT(($B$5:$B$504=B241)*1)&gt;1,1,0),0)</f>
        <v/>
      </c>
      <c r="P241" s="22">
        <f>IF(LEN(F241)&gt;0,IF(ISNUMBER(F241),IF(F241&lt;0,1,IF(F241&lt;&gt;INT(F241),1,0)),1),0)</f>
        <v/>
      </c>
      <c r="Q241" s="22">
        <f>IF(ISNUMBER(F241),IF(ISNUMBER(Eingaben!$C$16),IF(F241&gt;G241,1,0),0),0)</f>
        <v/>
      </c>
      <c r="R241" s="22">
        <f>IF(ISNUMBER(D241),IF(ISNUMBER(E241),IF(_xlfn.DAYS(DATE(YEAR(E241),MONTH(E241),DAY(E241)),DATE(YEAR(D241),MONTH(D241),DAY(D241)))=0,1,0),0),0)</f>
        <v/>
      </c>
      <c r="S241" s="22">
        <f>IF(J241=1,IF(ISNUMBER(Eingaben!$C$16),IF(K241+L241+M241+R241=0,IF(G241=0,1,0),0),0),0)</f>
        <v/>
      </c>
    </row>
    <row r="242">
      <c r="A242" s="22" t="n">
        <v>238</v>
      </c>
      <c r="B242" s="24" t="n"/>
      <c r="C242" s="24" t="n"/>
      <c r="D242" s="25" t="n"/>
      <c r="E242" s="25" t="n"/>
      <c r="F242" s="26" t="n"/>
      <c r="G242" s="27">
        <f>IF(ISNUMBER(Eingaben!$C$16),IF(ISNUMBER(D242),IF(LEN(E242)=0,MAX(0,_xlfn.DAYS(Eingaben!$C$17,MAX(DATE(YEAR(D242),MONTH(D242),DAY(D242)),Eingaben!$C$16))+1),IF(ISNUMBER(E242),IF(_xlfn.DAYS(DATE(YEAR(E242),MONTH(E242),DAY(E242)),DATE(YEAR(D242),MONTH(D242),DAY(D242)))&lt;0,0,MAX(0,MIN(_xlfn.DAYS(Eingaben!$C$17,MAX(DATE(YEAR(D242),MONTH(D242),DAY(D242)),Eingaben!$C$16)),MAX(_xlfn.DAYS(DATE(YEAR(E242),MONTH(E242),DAY(E242)),MAX(DATE(YEAR(D242),MONTH(D242),DAY(D242)),Eingaben!$C$16))-1+Eingaben!$C$19,_xlfn.DAYS(DATE(YEAR(D242),MONTH(D242),DAY(D242)),MAX(DATE(YEAR(D242),MONTH(D242),DAY(D242)),Eingaben!$C$16))))+1)),0)),0),0)</f>
        <v/>
      </c>
      <c r="H242" s="27">
        <f>MAX(0,G242-IF(ISNUMBER(F242),MAX(0,F242),0))</f>
        <v/>
      </c>
      <c r="I242" s="27">
        <f>MID(IF(K242=1,"; Einzug fehlt oder ist kein Datum","")&amp;IF(L242=1,"; Auszug ist kein Datum","")&amp;IF(M242=1,"; Auszug liegt vor Einzug","")&amp;IF(N242=1,"; Bewohner-ID fehlt","")&amp;IF(O242=1,"; Bewohner-ID doppelt","")&amp;IF(P242=1,"; Abwesenheitstage ungültig (ganze Zahl ab 0)","")&amp;IF(Q242=1,"; Abwesenheit größer als Aufenthaltstage","")&amp;IF(R242=1,"; Ein- und Auszug am selben Tag (Zählregel laut Vertrag prüfen)","")&amp;IF(S242=1,"; Kein Aufenthaltstag im Abrechnungsmonat",""),3,400)</f>
        <v/>
      </c>
      <c r="J242" s="22">
        <f>IF(LEN(B242)+LEN(C242)+LEN(D242)+LEN(E242)+LEN(F242)&gt;0,1,0)</f>
        <v/>
      </c>
      <c r="K242" s="22">
        <f>IF(J242=1,IF(ISNUMBER(D242),0,1),0)</f>
        <v/>
      </c>
      <c r="L242" s="22">
        <f>IF(LEN(E242)&gt;0,IF(ISNUMBER(E242),0,1),0)</f>
        <v/>
      </c>
      <c r="M242" s="22">
        <f>IF(ISNUMBER(D242),IF(ISNUMBER(E242),IF(_xlfn.DAYS(DATE(YEAR(E242),MONTH(E242),DAY(E242)),DATE(YEAR(D242),MONTH(D242),DAY(D242)))&lt;0,1,0),0),0)</f>
        <v/>
      </c>
      <c r="N242" s="22">
        <f>IF(J242=1,IF(LEN(B242)&gt;0,0,1),0)</f>
        <v/>
      </c>
      <c r="O242" s="22">
        <f>IF(LEN(B242)&gt;0,IF(SUMPRODUCT(($B$5:$B$504=B242)*1)&gt;1,1,0),0)</f>
        <v/>
      </c>
      <c r="P242" s="22">
        <f>IF(LEN(F242)&gt;0,IF(ISNUMBER(F242),IF(F242&lt;0,1,IF(F242&lt;&gt;INT(F242),1,0)),1),0)</f>
        <v/>
      </c>
      <c r="Q242" s="22">
        <f>IF(ISNUMBER(F242),IF(ISNUMBER(Eingaben!$C$16),IF(F242&gt;G242,1,0),0),0)</f>
        <v/>
      </c>
      <c r="R242" s="22">
        <f>IF(ISNUMBER(D242),IF(ISNUMBER(E242),IF(_xlfn.DAYS(DATE(YEAR(E242),MONTH(E242),DAY(E242)),DATE(YEAR(D242),MONTH(D242),DAY(D242)))=0,1,0),0),0)</f>
        <v/>
      </c>
      <c r="S242" s="22">
        <f>IF(J242=1,IF(ISNUMBER(Eingaben!$C$16),IF(K242+L242+M242+R242=0,IF(G242=0,1,0),0),0),0)</f>
        <v/>
      </c>
    </row>
    <row r="243">
      <c r="A243" s="22" t="n">
        <v>239</v>
      </c>
      <c r="B243" s="24" t="n"/>
      <c r="C243" s="24" t="n"/>
      <c r="D243" s="25" t="n"/>
      <c r="E243" s="25" t="n"/>
      <c r="F243" s="26" t="n"/>
      <c r="G243" s="27">
        <f>IF(ISNUMBER(Eingaben!$C$16),IF(ISNUMBER(D243),IF(LEN(E243)=0,MAX(0,_xlfn.DAYS(Eingaben!$C$17,MAX(DATE(YEAR(D243),MONTH(D243),DAY(D243)),Eingaben!$C$16))+1),IF(ISNUMBER(E243),IF(_xlfn.DAYS(DATE(YEAR(E243),MONTH(E243),DAY(E243)),DATE(YEAR(D243),MONTH(D243),DAY(D243)))&lt;0,0,MAX(0,MIN(_xlfn.DAYS(Eingaben!$C$17,MAX(DATE(YEAR(D243),MONTH(D243),DAY(D243)),Eingaben!$C$16)),MAX(_xlfn.DAYS(DATE(YEAR(E243),MONTH(E243),DAY(E243)),MAX(DATE(YEAR(D243),MONTH(D243),DAY(D243)),Eingaben!$C$16))-1+Eingaben!$C$19,_xlfn.DAYS(DATE(YEAR(D243),MONTH(D243),DAY(D243)),MAX(DATE(YEAR(D243),MONTH(D243),DAY(D243)),Eingaben!$C$16))))+1)),0)),0),0)</f>
        <v/>
      </c>
      <c r="H243" s="27">
        <f>MAX(0,G243-IF(ISNUMBER(F243),MAX(0,F243),0))</f>
        <v/>
      </c>
      <c r="I243" s="27">
        <f>MID(IF(K243=1,"; Einzug fehlt oder ist kein Datum","")&amp;IF(L243=1,"; Auszug ist kein Datum","")&amp;IF(M243=1,"; Auszug liegt vor Einzug","")&amp;IF(N243=1,"; Bewohner-ID fehlt","")&amp;IF(O243=1,"; Bewohner-ID doppelt","")&amp;IF(P243=1,"; Abwesenheitstage ungültig (ganze Zahl ab 0)","")&amp;IF(Q243=1,"; Abwesenheit größer als Aufenthaltstage","")&amp;IF(R243=1,"; Ein- und Auszug am selben Tag (Zählregel laut Vertrag prüfen)","")&amp;IF(S243=1,"; Kein Aufenthaltstag im Abrechnungsmonat",""),3,400)</f>
        <v/>
      </c>
      <c r="J243" s="22">
        <f>IF(LEN(B243)+LEN(C243)+LEN(D243)+LEN(E243)+LEN(F243)&gt;0,1,0)</f>
        <v/>
      </c>
      <c r="K243" s="22">
        <f>IF(J243=1,IF(ISNUMBER(D243),0,1),0)</f>
        <v/>
      </c>
      <c r="L243" s="22">
        <f>IF(LEN(E243)&gt;0,IF(ISNUMBER(E243),0,1),0)</f>
        <v/>
      </c>
      <c r="M243" s="22">
        <f>IF(ISNUMBER(D243),IF(ISNUMBER(E243),IF(_xlfn.DAYS(DATE(YEAR(E243),MONTH(E243),DAY(E243)),DATE(YEAR(D243),MONTH(D243),DAY(D243)))&lt;0,1,0),0),0)</f>
        <v/>
      </c>
      <c r="N243" s="22">
        <f>IF(J243=1,IF(LEN(B243)&gt;0,0,1),0)</f>
        <v/>
      </c>
      <c r="O243" s="22">
        <f>IF(LEN(B243)&gt;0,IF(SUMPRODUCT(($B$5:$B$504=B243)*1)&gt;1,1,0),0)</f>
        <v/>
      </c>
      <c r="P243" s="22">
        <f>IF(LEN(F243)&gt;0,IF(ISNUMBER(F243),IF(F243&lt;0,1,IF(F243&lt;&gt;INT(F243),1,0)),1),0)</f>
        <v/>
      </c>
      <c r="Q243" s="22">
        <f>IF(ISNUMBER(F243),IF(ISNUMBER(Eingaben!$C$16),IF(F243&gt;G243,1,0),0),0)</f>
        <v/>
      </c>
      <c r="R243" s="22">
        <f>IF(ISNUMBER(D243),IF(ISNUMBER(E243),IF(_xlfn.DAYS(DATE(YEAR(E243),MONTH(E243),DAY(E243)),DATE(YEAR(D243),MONTH(D243),DAY(D243)))=0,1,0),0),0)</f>
        <v/>
      </c>
      <c r="S243" s="22">
        <f>IF(J243=1,IF(ISNUMBER(Eingaben!$C$16),IF(K243+L243+M243+R243=0,IF(G243=0,1,0),0),0),0)</f>
        <v/>
      </c>
    </row>
    <row r="244">
      <c r="A244" s="22" t="n">
        <v>240</v>
      </c>
      <c r="B244" s="24" t="n"/>
      <c r="C244" s="24" t="n"/>
      <c r="D244" s="25" t="n"/>
      <c r="E244" s="25" t="n"/>
      <c r="F244" s="26" t="n"/>
      <c r="G244" s="27">
        <f>IF(ISNUMBER(Eingaben!$C$16),IF(ISNUMBER(D244),IF(LEN(E244)=0,MAX(0,_xlfn.DAYS(Eingaben!$C$17,MAX(DATE(YEAR(D244),MONTH(D244),DAY(D244)),Eingaben!$C$16))+1),IF(ISNUMBER(E244),IF(_xlfn.DAYS(DATE(YEAR(E244),MONTH(E244),DAY(E244)),DATE(YEAR(D244),MONTH(D244),DAY(D244)))&lt;0,0,MAX(0,MIN(_xlfn.DAYS(Eingaben!$C$17,MAX(DATE(YEAR(D244),MONTH(D244),DAY(D244)),Eingaben!$C$16)),MAX(_xlfn.DAYS(DATE(YEAR(E244),MONTH(E244),DAY(E244)),MAX(DATE(YEAR(D244),MONTH(D244),DAY(D244)),Eingaben!$C$16))-1+Eingaben!$C$19,_xlfn.DAYS(DATE(YEAR(D244),MONTH(D244),DAY(D244)),MAX(DATE(YEAR(D244),MONTH(D244),DAY(D244)),Eingaben!$C$16))))+1)),0)),0),0)</f>
        <v/>
      </c>
      <c r="H244" s="27">
        <f>MAX(0,G244-IF(ISNUMBER(F244),MAX(0,F244),0))</f>
        <v/>
      </c>
      <c r="I244" s="27">
        <f>MID(IF(K244=1,"; Einzug fehlt oder ist kein Datum","")&amp;IF(L244=1,"; Auszug ist kein Datum","")&amp;IF(M244=1,"; Auszug liegt vor Einzug","")&amp;IF(N244=1,"; Bewohner-ID fehlt","")&amp;IF(O244=1,"; Bewohner-ID doppelt","")&amp;IF(P244=1,"; Abwesenheitstage ungültig (ganze Zahl ab 0)","")&amp;IF(Q244=1,"; Abwesenheit größer als Aufenthaltstage","")&amp;IF(R244=1,"; Ein- und Auszug am selben Tag (Zählregel laut Vertrag prüfen)","")&amp;IF(S244=1,"; Kein Aufenthaltstag im Abrechnungsmonat",""),3,400)</f>
        <v/>
      </c>
      <c r="J244" s="22">
        <f>IF(LEN(B244)+LEN(C244)+LEN(D244)+LEN(E244)+LEN(F244)&gt;0,1,0)</f>
        <v/>
      </c>
      <c r="K244" s="22">
        <f>IF(J244=1,IF(ISNUMBER(D244),0,1),0)</f>
        <v/>
      </c>
      <c r="L244" s="22">
        <f>IF(LEN(E244)&gt;0,IF(ISNUMBER(E244),0,1),0)</f>
        <v/>
      </c>
      <c r="M244" s="22">
        <f>IF(ISNUMBER(D244),IF(ISNUMBER(E244),IF(_xlfn.DAYS(DATE(YEAR(E244),MONTH(E244),DAY(E244)),DATE(YEAR(D244),MONTH(D244),DAY(D244)))&lt;0,1,0),0),0)</f>
        <v/>
      </c>
      <c r="N244" s="22">
        <f>IF(J244=1,IF(LEN(B244)&gt;0,0,1),0)</f>
        <v/>
      </c>
      <c r="O244" s="22">
        <f>IF(LEN(B244)&gt;0,IF(SUMPRODUCT(($B$5:$B$504=B244)*1)&gt;1,1,0),0)</f>
        <v/>
      </c>
      <c r="P244" s="22">
        <f>IF(LEN(F244)&gt;0,IF(ISNUMBER(F244),IF(F244&lt;0,1,IF(F244&lt;&gt;INT(F244),1,0)),1),0)</f>
        <v/>
      </c>
      <c r="Q244" s="22">
        <f>IF(ISNUMBER(F244),IF(ISNUMBER(Eingaben!$C$16),IF(F244&gt;G244,1,0),0),0)</f>
        <v/>
      </c>
      <c r="R244" s="22">
        <f>IF(ISNUMBER(D244),IF(ISNUMBER(E244),IF(_xlfn.DAYS(DATE(YEAR(E244),MONTH(E244),DAY(E244)),DATE(YEAR(D244),MONTH(D244),DAY(D244)))=0,1,0),0),0)</f>
        <v/>
      </c>
      <c r="S244" s="22">
        <f>IF(J244=1,IF(ISNUMBER(Eingaben!$C$16),IF(K244+L244+M244+R244=0,IF(G244=0,1,0),0),0),0)</f>
        <v/>
      </c>
    </row>
    <row r="245">
      <c r="A245" s="22" t="n">
        <v>241</v>
      </c>
      <c r="B245" s="24" t="n"/>
      <c r="C245" s="24" t="n"/>
      <c r="D245" s="25" t="n"/>
      <c r="E245" s="25" t="n"/>
      <c r="F245" s="26" t="n"/>
      <c r="G245" s="27">
        <f>IF(ISNUMBER(Eingaben!$C$16),IF(ISNUMBER(D245),IF(LEN(E245)=0,MAX(0,_xlfn.DAYS(Eingaben!$C$17,MAX(DATE(YEAR(D245),MONTH(D245),DAY(D245)),Eingaben!$C$16))+1),IF(ISNUMBER(E245),IF(_xlfn.DAYS(DATE(YEAR(E245),MONTH(E245),DAY(E245)),DATE(YEAR(D245),MONTH(D245),DAY(D245)))&lt;0,0,MAX(0,MIN(_xlfn.DAYS(Eingaben!$C$17,MAX(DATE(YEAR(D245),MONTH(D245),DAY(D245)),Eingaben!$C$16)),MAX(_xlfn.DAYS(DATE(YEAR(E245),MONTH(E245),DAY(E245)),MAX(DATE(YEAR(D245),MONTH(D245),DAY(D245)),Eingaben!$C$16))-1+Eingaben!$C$19,_xlfn.DAYS(DATE(YEAR(D245),MONTH(D245),DAY(D245)),MAX(DATE(YEAR(D245),MONTH(D245),DAY(D245)),Eingaben!$C$16))))+1)),0)),0),0)</f>
        <v/>
      </c>
      <c r="H245" s="27">
        <f>MAX(0,G245-IF(ISNUMBER(F245),MAX(0,F245),0))</f>
        <v/>
      </c>
      <c r="I245" s="27">
        <f>MID(IF(K245=1,"; Einzug fehlt oder ist kein Datum","")&amp;IF(L245=1,"; Auszug ist kein Datum","")&amp;IF(M245=1,"; Auszug liegt vor Einzug","")&amp;IF(N245=1,"; Bewohner-ID fehlt","")&amp;IF(O245=1,"; Bewohner-ID doppelt","")&amp;IF(P245=1,"; Abwesenheitstage ungültig (ganze Zahl ab 0)","")&amp;IF(Q245=1,"; Abwesenheit größer als Aufenthaltstage","")&amp;IF(R245=1,"; Ein- und Auszug am selben Tag (Zählregel laut Vertrag prüfen)","")&amp;IF(S245=1,"; Kein Aufenthaltstag im Abrechnungsmonat",""),3,400)</f>
        <v/>
      </c>
      <c r="J245" s="22">
        <f>IF(LEN(B245)+LEN(C245)+LEN(D245)+LEN(E245)+LEN(F245)&gt;0,1,0)</f>
        <v/>
      </c>
      <c r="K245" s="22">
        <f>IF(J245=1,IF(ISNUMBER(D245),0,1),0)</f>
        <v/>
      </c>
      <c r="L245" s="22">
        <f>IF(LEN(E245)&gt;0,IF(ISNUMBER(E245),0,1),0)</f>
        <v/>
      </c>
      <c r="M245" s="22">
        <f>IF(ISNUMBER(D245),IF(ISNUMBER(E245),IF(_xlfn.DAYS(DATE(YEAR(E245),MONTH(E245),DAY(E245)),DATE(YEAR(D245),MONTH(D245),DAY(D245)))&lt;0,1,0),0),0)</f>
        <v/>
      </c>
      <c r="N245" s="22">
        <f>IF(J245=1,IF(LEN(B245)&gt;0,0,1),0)</f>
        <v/>
      </c>
      <c r="O245" s="22">
        <f>IF(LEN(B245)&gt;0,IF(SUMPRODUCT(($B$5:$B$504=B245)*1)&gt;1,1,0),0)</f>
        <v/>
      </c>
      <c r="P245" s="22">
        <f>IF(LEN(F245)&gt;0,IF(ISNUMBER(F245),IF(F245&lt;0,1,IF(F245&lt;&gt;INT(F245),1,0)),1),0)</f>
        <v/>
      </c>
      <c r="Q245" s="22">
        <f>IF(ISNUMBER(F245),IF(ISNUMBER(Eingaben!$C$16),IF(F245&gt;G245,1,0),0),0)</f>
        <v/>
      </c>
      <c r="R245" s="22">
        <f>IF(ISNUMBER(D245),IF(ISNUMBER(E245),IF(_xlfn.DAYS(DATE(YEAR(E245),MONTH(E245),DAY(E245)),DATE(YEAR(D245),MONTH(D245),DAY(D245)))=0,1,0),0),0)</f>
        <v/>
      </c>
      <c r="S245" s="22">
        <f>IF(J245=1,IF(ISNUMBER(Eingaben!$C$16),IF(K245+L245+M245+R245=0,IF(G245=0,1,0),0),0),0)</f>
        <v/>
      </c>
    </row>
    <row r="246">
      <c r="A246" s="22" t="n">
        <v>242</v>
      </c>
      <c r="B246" s="24" t="n"/>
      <c r="C246" s="24" t="n"/>
      <c r="D246" s="25" t="n"/>
      <c r="E246" s="25" t="n"/>
      <c r="F246" s="26" t="n"/>
      <c r="G246" s="27">
        <f>IF(ISNUMBER(Eingaben!$C$16),IF(ISNUMBER(D246),IF(LEN(E246)=0,MAX(0,_xlfn.DAYS(Eingaben!$C$17,MAX(DATE(YEAR(D246),MONTH(D246),DAY(D246)),Eingaben!$C$16))+1),IF(ISNUMBER(E246),IF(_xlfn.DAYS(DATE(YEAR(E246),MONTH(E246),DAY(E246)),DATE(YEAR(D246),MONTH(D246),DAY(D246)))&lt;0,0,MAX(0,MIN(_xlfn.DAYS(Eingaben!$C$17,MAX(DATE(YEAR(D246),MONTH(D246),DAY(D246)),Eingaben!$C$16)),MAX(_xlfn.DAYS(DATE(YEAR(E246),MONTH(E246),DAY(E246)),MAX(DATE(YEAR(D246),MONTH(D246),DAY(D246)),Eingaben!$C$16))-1+Eingaben!$C$19,_xlfn.DAYS(DATE(YEAR(D246),MONTH(D246),DAY(D246)),MAX(DATE(YEAR(D246),MONTH(D246),DAY(D246)),Eingaben!$C$16))))+1)),0)),0),0)</f>
        <v/>
      </c>
      <c r="H246" s="27">
        <f>MAX(0,G246-IF(ISNUMBER(F246),MAX(0,F246),0))</f>
        <v/>
      </c>
      <c r="I246" s="27">
        <f>MID(IF(K246=1,"; Einzug fehlt oder ist kein Datum","")&amp;IF(L246=1,"; Auszug ist kein Datum","")&amp;IF(M246=1,"; Auszug liegt vor Einzug","")&amp;IF(N246=1,"; Bewohner-ID fehlt","")&amp;IF(O246=1,"; Bewohner-ID doppelt","")&amp;IF(P246=1,"; Abwesenheitstage ungültig (ganze Zahl ab 0)","")&amp;IF(Q246=1,"; Abwesenheit größer als Aufenthaltstage","")&amp;IF(R246=1,"; Ein- und Auszug am selben Tag (Zählregel laut Vertrag prüfen)","")&amp;IF(S246=1,"; Kein Aufenthaltstag im Abrechnungsmonat",""),3,400)</f>
        <v/>
      </c>
      <c r="J246" s="22">
        <f>IF(LEN(B246)+LEN(C246)+LEN(D246)+LEN(E246)+LEN(F246)&gt;0,1,0)</f>
        <v/>
      </c>
      <c r="K246" s="22">
        <f>IF(J246=1,IF(ISNUMBER(D246),0,1),0)</f>
        <v/>
      </c>
      <c r="L246" s="22">
        <f>IF(LEN(E246)&gt;0,IF(ISNUMBER(E246),0,1),0)</f>
        <v/>
      </c>
      <c r="M246" s="22">
        <f>IF(ISNUMBER(D246),IF(ISNUMBER(E246),IF(_xlfn.DAYS(DATE(YEAR(E246),MONTH(E246),DAY(E246)),DATE(YEAR(D246),MONTH(D246),DAY(D246)))&lt;0,1,0),0),0)</f>
        <v/>
      </c>
      <c r="N246" s="22">
        <f>IF(J246=1,IF(LEN(B246)&gt;0,0,1),0)</f>
        <v/>
      </c>
      <c r="O246" s="22">
        <f>IF(LEN(B246)&gt;0,IF(SUMPRODUCT(($B$5:$B$504=B246)*1)&gt;1,1,0),0)</f>
        <v/>
      </c>
      <c r="P246" s="22">
        <f>IF(LEN(F246)&gt;0,IF(ISNUMBER(F246),IF(F246&lt;0,1,IF(F246&lt;&gt;INT(F246),1,0)),1),0)</f>
        <v/>
      </c>
      <c r="Q246" s="22">
        <f>IF(ISNUMBER(F246),IF(ISNUMBER(Eingaben!$C$16),IF(F246&gt;G246,1,0),0),0)</f>
        <v/>
      </c>
      <c r="R246" s="22">
        <f>IF(ISNUMBER(D246),IF(ISNUMBER(E246),IF(_xlfn.DAYS(DATE(YEAR(E246),MONTH(E246),DAY(E246)),DATE(YEAR(D246),MONTH(D246),DAY(D246)))=0,1,0),0),0)</f>
        <v/>
      </c>
      <c r="S246" s="22">
        <f>IF(J246=1,IF(ISNUMBER(Eingaben!$C$16),IF(K246+L246+M246+R246=0,IF(G246=0,1,0),0),0),0)</f>
        <v/>
      </c>
    </row>
    <row r="247">
      <c r="A247" s="22" t="n">
        <v>243</v>
      </c>
      <c r="B247" s="24" t="n"/>
      <c r="C247" s="24" t="n"/>
      <c r="D247" s="25" t="n"/>
      <c r="E247" s="25" t="n"/>
      <c r="F247" s="26" t="n"/>
      <c r="G247" s="27">
        <f>IF(ISNUMBER(Eingaben!$C$16),IF(ISNUMBER(D247),IF(LEN(E247)=0,MAX(0,_xlfn.DAYS(Eingaben!$C$17,MAX(DATE(YEAR(D247),MONTH(D247),DAY(D247)),Eingaben!$C$16))+1),IF(ISNUMBER(E247),IF(_xlfn.DAYS(DATE(YEAR(E247),MONTH(E247),DAY(E247)),DATE(YEAR(D247),MONTH(D247),DAY(D247)))&lt;0,0,MAX(0,MIN(_xlfn.DAYS(Eingaben!$C$17,MAX(DATE(YEAR(D247),MONTH(D247),DAY(D247)),Eingaben!$C$16)),MAX(_xlfn.DAYS(DATE(YEAR(E247),MONTH(E247),DAY(E247)),MAX(DATE(YEAR(D247),MONTH(D247),DAY(D247)),Eingaben!$C$16))-1+Eingaben!$C$19,_xlfn.DAYS(DATE(YEAR(D247),MONTH(D247),DAY(D247)),MAX(DATE(YEAR(D247),MONTH(D247),DAY(D247)),Eingaben!$C$16))))+1)),0)),0),0)</f>
        <v/>
      </c>
      <c r="H247" s="27">
        <f>MAX(0,G247-IF(ISNUMBER(F247),MAX(0,F247),0))</f>
        <v/>
      </c>
      <c r="I247" s="27">
        <f>MID(IF(K247=1,"; Einzug fehlt oder ist kein Datum","")&amp;IF(L247=1,"; Auszug ist kein Datum","")&amp;IF(M247=1,"; Auszug liegt vor Einzug","")&amp;IF(N247=1,"; Bewohner-ID fehlt","")&amp;IF(O247=1,"; Bewohner-ID doppelt","")&amp;IF(P247=1,"; Abwesenheitstage ungültig (ganze Zahl ab 0)","")&amp;IF(Q247=1,"; Abwesenheit größer als Aufenthaltstage","")&amp;IF(R247=1,"; Ein- und Auszug am selben Tag (Zählregel laut Vertrag prüfen)","")&amp;IF(S247=1,"; Kein Aufenthaltstag im Abrechnungsmonat",""),3,400)</f>
        <v/>
      </c>
      <c r="J247" s="22">
        <f>IF(LEN(B247)+LEN(C247)+LEN(D247)+LEN(E247)+LEN(F247)&gt;0,1,0)</f>
        <v/>
      </c>
      <c r="K247" s="22">
        <f>IF(J247=1,IF(ISNUMBER(D247),0,1),0)</f>
        <v/>
      </c>
      <c r="L247" s="22">
        <f>IF(LEN(E247)&gt;0,IF(ISNUMBER(E247),0,1),0)</f>
        <v/>
      </c>
      <c r="M247" s="22">
        <f>IF(ISNUMBER(D247),IF(ISNUMBER(E247),IF(_xlfn.DAYS(DATE(YEAR(E247),MONTH(E247),DAY(E247)),DATE(YEAR(D247),MONTH(D247),DAY(D247)))&lt;0,1,0),0),0)</f>
        <v/>
      </c>
      <c r="N247" s="22">
        <f>IF(J247=1,IF(LEN(B247)&gt;0,0,1),0)</f>
        <v/>
      </c>
      <c r="O247" s="22">
        <f>IF(LEN(B247)&gt;0,IF(SUMPRODUCT(($B$5:$B$504=B247)*1)&gt;1,1,0),0)</f>
        <v/>
      </c>
      <c r="P247" s="22">
        <f>IF(LEN(F247)&gt;0,IF(ISNUMBER(F247),IF(F247&lt;0,1,IF(F247&lt;&gt;INT(F247),1,0)),1),0)</f>
        <v/>
      </c>
      <c r="Q247" s="22">
        <f>IF(ISNUMBER(F247),IF(ISNUMBER(Eingaben!$C$16),IF(F247&gt;G247,1,0),0),0)</f>
        <v/>
      </c>
      <c r="R247" s="22">
        <f>IF(ISNUMBER(D247),IF(ISNUMBER(E247),IF(_xlfn.DAYS(DATE(YEAR(E247),MONTH(E247),DAY(E247)),DATE(YEAR(D247),MONTH(D247),DAY(D247)))=0,1,0),0),0)</f>
        <v/>
      </c>
      <c r="S247" s="22">
        <f>IF(J247=1,IF(ISNUMBER(Eingaben!$C$16),IF(K247+L247+M247+R247=0,IF(G247=0,1,0),0),0),0)</f>
        <v/>
      </c>
    </row>
    <row r="248">
      <c r="A248" s="22" t="n">
        <v>244</v>
      </c>
      <c r="B248" s="24" t="n"/>
      <c r="C248" s="24" t="n"/>
      <c r="D248" s="25" t="n"/>
      <c r="E248" s="25" t="n"/>
      <c r="F248" s="26" t="n"/>
      <c r="G248" s="27">
        <f>IF(ISNUMBER(Eingaben!$C$16),IF(ISNUMBER(D248),IF(LEN(E248)=0,MAX(0,_xlfn.DAYS(Eingaben!$C$17,MAX(DATE(YEAR(D248),MONTH(D248),DAY(D248)),Eingaben!$C$16))+1),IF(ISNUMBER(E248),IF(_xlfn.DAYS(DATE(YEAR(E248),MONTH(E248),DAY(E248)),DATE(YEAR(D248),MONTH(D248),DAY(D248)))&lt;0,0,MAX(0,MIN(_xlfn.DAYS(Eingaben!$C$17,MAX(DATE(YEAR(D248),MONTH(D248),DAY(D248)),Eingaben!$C$16)),MAX(_xlfn.DAYS(DATE(YEAR(E248),MONTH(E248),DAY(E248)),MAX(DATE(YEAR(D248),MONTH(D248),DAY(D248)),Eingaben!$C$16))-1+Eingaben!$C$19,_xlfn.DAYS(DATE(YEAR(D248),MONTH(D248),DAY(D248)),MAX(DATE(YEAR(D248),MONTH(D248),DAY(D248)),Eingaben!$C$16))))+1)),0)),0),0)</f>
        <v/>
      </c>
      <c r="H248" s="27">
        <f>MAX(0,G248-IF(ISNUMBER(F248),MAX(0,F248),0))</f>
        <v/>
      </c>
      <c r="I248" s="27">
        <f>MID(IF(K248=1,"; Einzug fehlt oder ist kein Datum","")&amp;IF(L248=1,"; Auszug ist kein Datum","")&amp;IF(M248=1,"; Auszug liegt vor Einzug","")&amp;IF(N248=1,"; Bewohner-ID fehlt","")&amp;IF(O248=1,"; Bewohner-ID doppelt","")&amp;IF(P248=1,"; Abwesenheitstage ungültig (ganze Zahl ab 0)","")&amp;IF(Q248=1,"; Abwesenheit größer als Aufenthaltstage","")&amp;IF(R248=1,"; Ein- und Auszug am selben Tag (Zählregel laut Vertrag prüfen)","")&amp;IF(S248=1,"; Kein Aufenthaltstag im Abrechnungsmonat",""),3,400)</f>
        <v/>
      </c>
      <c r="J248" s="22">
        <f>IF(LEN(B248)+LEN(C248)+LEN(D248)+LEN(E248)+LEN(F248)&gt;0,1,0)</f>
        <v/>
      </c>
      <c r="K248" s="22">
        <f>IF(J248=1,IF(ISNUMBER(D248),0,1),0)</f>
        <v/>
      </c>
      <c r="L248" s="22">
        <f>IF(LEN(E248)&gt;0,IF(ISNUMBER(E248),0,1),0)</f>
        <v/>
      </c>
      <c r="M248" s="22">
        <f>IF(ISNUMBER(D248),IF(ISNUMBER(E248),IF(_xlfn.DAYS(DATE(YEAR(E248),MONTH(E248),DAY(E248)),DATE(YEAR(D248),MONTH(D248),DAY(D248)))&lt;0,1,0),0),0)</f>
        <v/>
      </c>
      <c r="N248" s="22">
        <f>IF(J248=1,IF(LEN(B248)&gt;0,0,1),0)</f>
        <v/>
      </c>
      <c r="O248" s="22">
        <f>IF(LEN(B248)&gt;0,IF(SUMPRODUCT(($B$5:$B$504=B248)*1)&gt;1,1,0),0)</f>
        <v/>
      </c>
      <c r="P248" s="22">
        <f>IF(LEN(F248)&gt;0,IF(ISNUMBER(F248),IF(F248&lt;0,1,IF(F248&lt;&gt;INT(F248),1,0)),1),0)</f>
        <v/>
      </c>
      <c r="Q248" s="22">
        <f>IF(ISNUMBER(F248),IF(ISNUMBER(Eingaben!$C$16),IF(F248&gt;G248,1,0),0),0)</f>
        <v/>
      </c>
      <c r="R248" s="22">
        <f>IF(ISNUMBER(D248),IF(ISNUMBER(E248),IF(_xlfn.DAYS(DATE(YEAR(E248),MONTH(E248),DAY(E248)),DATE(YEAR(D248),MONTH(D248),DAY(D248)))=0,1,0),0),0)</f>
        <v/>
      </c>
      <c r="S248" s="22">
        <f>IF(J248=1,IF(ISNUMBER(Eingaben!$C$16),IF(K248+L248+M248+R248=0,IF(G248=0,1,0),0),0),0)</f>
        <v/>
      </c>
    </row>
    <row r="249">
      <c r="A249" s="22" t="n">
        <v>245</v>
      </c>
      <c r="B249" s="24" t="n"/>
      <c r="C249" s="24" t="n"/>
      <c r="D249" s="25" t="n"/>
      <c r="E249" s="25" t="n"/>
      <c r="F249" s="26" t="n"/>
      <c r="G249" s="27">
        <f>IF(ISNUMBER(Eingaben!$C$16),IF(ISNUMBER(D249),IF(LEN(E249)=0,MAX(0,_xlfn.DAYS(Eingaben!$C$17,MAX(DATE(YEAR(D249),MONTH(D249),DAY(D249)),Eingaben!$C$16))+1),IF(ISNUMBER(E249),IF(_xlfn.DAYS(DATE(YEAR(E249),MONTH(E249),DAY(E249)),DATE(YEAR(D249),MONTH(D249),DAY(D249)))&lt;0,0,MAX(0,MIN(_xlfn.DAYS(Eingaben!$C$17,MAX(DATE(YEAR(D249),MONTH(D249),DAY(D249)),Eingaben!$C$16)),MAX(_xlfn.DAYS(DATE(YEAR(E249),MONTH(E249),DAY(E249)),MAX(DATE(YEAR(D249),MONTH(D249),DAY(D249)),Eingaben!$C$16))-1+Eingaben!$C$19,_xlfn.DAYS(DATE(YEAR(D249),MONTH(D249),DAY(D249)),MAX(DATE(YEAR(D249),MONTH(D249),DAY(D249)),Eingaben!$C$16))))+1)),0)),0),0)</f>
        <v/>
      </c>
      <c r="H249" s="27">
        <f>MAX(0,G249-IF(ISNUMBER(F249),MAX(0,F249),0))</f>
        <v/>
      </c>
      <c r="I249" s="27">
        <f>MID(IF(K249=1,"; Einzug fehlt oder ist kein Datum","")&amp;IF(L249=1,"; Auszug ist kein Datum","")&amp;IF(M249=1,"; Auszug liegt vor Einzug","")&amp;IF(N249=1,"; Bewohner-ID fehlt","")&amp;IF(O249=1,"; Bewohner-ID doppelt","")&amp;IF(P249=1,"; Abwesenheitstage ungültig (ganze Zahl ab 0)","")&amp;IF(Q249=1,"; Abwesenheit größer als Aufenthaltstage","")&amp;IF(R249=1,"; Ein- und Auszug am selben Tag (Zählregel laut Vertrag prüfen)","")&amp;IF(S249=1,"; Kein Aufenthaltstag im Abrechnungsmonat",""),3,400)</f>
        <v/>
      </c>
      <c r="J249" s="22">
        <f>IF(LEN(B249)+LEN(C249)+LEN(D249)+LEN(E249)+LEN(F249)&gt;0,1,0)</f>
        <v/>
      </c>
      <c r="K249" s="22">
        <f>IF(J249=1,IF(ISNUMBER(D249),0,1),0)</f>
        <v/>
      </c>
      <c r="L249" s="22">
        <f>IF(LEN(E249)&gt;0,IF(ISNUMBER(E249),0,1),0)</f>
        <v/>
      </c>
      <c r="M249" s="22">
        <f>IF(ISNUMBER(D249),IF(ISNUMBER(E249),IF(_xlfn.DAYS(DATE(YEAR(E249),MONTH(E249),DAY(E249)),DATE(YEAR(D249),MONTH(D249),DAY(D249)))&lt;0,1,0),0),0)</f>
        <v/>
      </c>
      <c r="N249" s="22">
        <f>IF(J249=1,IF(LEN(B249)&gt;0,0,1),0)</f>
        <v/>
      </c>
      <c r="O249" s="22">
        <f>IF(LEN(B249)&gt;0,IF(SUMPRODUCT(($B$5:$B$504=B249)*1)&gt;1,1,0),0)</f>
        <v/>
      </c>
      <c r="P249" s="22">
        <f>IF(LEN(F249)&gt;0,IF(ISNUMBER(F249),IF(F249&lt;0,1,IF(F249&lt;&gt;INT(F249),1,0)),1),0)</f>
        <v/>
      </c>
      <c r="Q249" s="22">
        <f>IF(ISNUMBER(F249),IF(ISNUMBER(Eingaben!$C$16),IF(F249&gt;G249,1,0),0),0)</f>
        <v/>
      </c>
      <c r="R249" s="22">
        <f>IF(ISNUMBER(D249),IF(ISNUMBER(E249),IF(_xlfn.DAYS(DATE(YEAR(E249),MONTH(E249),DAY(E249)),DATE(YEAR(D249),MONTH(D249),DAY(D249)))=0,1,0),0),0)</f>
        <v/>
      </c>
      <c r="S249" s="22">
        <f>IF(J249=1,IF(ISNUMBER(Eingaben!$C$16),IF(K249+L249+M249+R249=0,IF(G249=0,1,0),0),0),0)</f>
        <v/>
      </c>
    </row>
    <row r="250">
      <c r="A250" s="22" t="n">
        <v>246</v>
      </c>
      <c r="B250" s="24" t="n"/>
      <c r="C250" s="24" t="n"/>
      <c r="D250" s="25" t="n"/>
      <c r="E250" s="25" t="n"/>
      <c r="F250" s="26" t="n"/>
      <c r="G250" s="27">
        <f>IF(ISNUMBER(Eingaben!$C$16),IF(ISNUMBER(D250),IF(LEN(E250)=0,MAX(0,_xlfn.DAYS(Eingaben!$C$17,MAX(DATE(YEAR(D250),MONTH(D250),DAY(D250)),Eingaben!$C$16))+1),IF(ISNUMBER(E250),IF(_xlfn.DAYS(DATE(YEAR(E250),MONTH(E250),DAY(E250)),DATE(YEAR(D250),MONTH(D250),DAY(D250)))&lt;0,0,MAX(0,MIN(_xlfn.DAYS(Eingaben!$C$17,MAX(DATE(YEAR(D250),MONTH(D250),DAY(D250)),Eingaben!$C$16)),MAX(_xlfn.DAYS(DATE(YEAR(E250),MONTH(E250),DAY(E250)),MAX(DATE(YEAR(D250),MONTH(D250),DAY(D250)),Eingaben!$C$16))-1+Eingaben!$C$19,_xlfn.DAYS(DATE(YEAR(D250),MONTH(D250),DAY(D250)),MAX(DATE(YEAR(D250),MONTH(D250),DAY(D250)),Eingaben!$C$16))))+1)),0)),0),0)</f>
        <v/>
      </c>
      <c r="H250" s="27">
        <f>MAX(0,G250-IF(ISNUMBER(F250),MAX(0,F250),0))</f>
        <v/>
      </c>
      <c r="I250" s="27">
        <f>MID(IF(K250=1,"; Einzug fehlt oder ist kein Datum","")&amp;IF(L250=1,"; Auszug ist kein Datum","")&amp;IF(M250=1,"; Auszug liegt vor Einzug","")&amp;IF(N250=1,"; Bewohner-ID fehlt","")&amp;IF(O250=1,"; Bewohner-ID doppelt","")&amp;IF(P250=1,"; Abwesenheitstage ungültig (ganze Zahl ab 0)","")&amp;IF(Q250=1,"; Abwesenheit größer als Aufenthaltstage","")&amp;IF(R250=1,"; Ein- und Auszug am selben Tag (Zählregel laut Vertrag prüfen)","")&amp;IF(S250=1,"; Kein Aufenthaltstag im Abrechnungsmonat",""),3,400)</f>
        <v/>
      </c>
      <c r="J250" s="22">
        <f>IF(LEN(B250)+LEN(C250)+LEN(D250)+LEN(E250)+LEN(F250)&gt;0,1,0)</f>
        <v/>
      </c>
      <c r="K250" s="22">
        <f>IF(J250=1,IF(ISNUMBER(D250),0,1),0)</f>
        <v/>
      </c>
      <c r="L250" s="22">
        <f>IF(LEN(E250)&gt;0,IF(ISNUMBER(E250),0,1),0)</f>
        <v/>
      </c>
      <c r="M250" s="22">
        <f>IF(ISNUMBER(D250),IF(ISNUMBER(E250),IF(_xlfn.DAYS(DATE(YEAR(E250),MONTH(E250),DAY(E250)),DATE(YEAR(D250),MONTH(D250),DAY(D250)))&lt;0,1,0),0),0)</f>
        <v/>
      </c>
      <c r="N250" s="22">
        <f>IF(J250=1,IF(LEN(B250)&gt;0,0,1),0)</f>
        <v/>
      </c>
      <c r="O250" s="22">
        <f>IF(LEN(B250)&gt;0,IF(SUMPRODUCT(($B$5:$B$504=B250)*1)&gt;1,1,0),0)</f>
        <v/>
      </c>
      <c r="P250" s="22">
        <f>IF(LEN(F250)&gt;0,IF(ISNUMBER(F250),IF(F250&lt;0,1,IF(F250&lt;&gt;INT(F250),1,0)),1),0)</f>
        <v/>
      </c>
      <c r="Q250" s="22">
        <f>IF(ISNUMBER(F250),IF(ISNUMBER(Eingaben!$C$16),IF(F250&gt;G250,1,0),0),0)</f>
        <v/>
      </c>
      <c r="R250" s="22">
        <f>IF(ISNUMBER(D250),IF(ISNUMBER(E250),IF(_xlfn.DAYS(DATE(YEAR(E250),MONTH(E250),DAY(E250)),DATE(YEAR(D250),MONTH(D250),DAY(D250)))=0,1,0),0),0)</f>
        <v/>
      </c>
      <c r="S250" s="22">
        <f>IF(J250=1,IF(ISNUMBER(Eingaben!$C$16),IF(K250+L250+M250+R250=0,IF(G250=0,1,0),0),0),0)</f>
        <v/>
      </c>
    </row>
    <row r="251">
      <c r="A251" s="22" t="n">
        <v>247</v>
      </c>
      <c r="B251" s="24" t="n"/>
      <c r="C251" s="24" t="n"/>
      <c r="D251" s="25" t="n"/>
      <c r="E251" s="25" t="n"/>
      <c r="F251" s="26" t="n"/>
      <c r="G251" s="27">
        <f>IF(ISNUMBER(Eingaben!$C$16),IF(ISNUMBER(D251),IF(LEN(E251)=0,MAX(0,_xlfn.DAYS(Eingaben!$C$17,MAX(DATE(YEAR(D251),MONTH(D251),DAY(D251)),Eingaben!$C$16))+1),IF(ISNUMBER(E251),IF(_xlfn.DAYS(DATE(YEAR(E251),MONTH(E251),DAY(E251)),DATE(YEAR(D251),MONTH(D251),DAY(D251)))&lt;0,0,MAX(0,MIN(_xlfn.DAYS(Eingaben!$C$17,MAX(DATE(YEAR(D251),MONTH(D251),DAY(D251)),Eingaben!$C$16)),MAX(_xlfn.DAYS(DATE(YEAR(E251),MONTH(E251),DAY(E251)),MAX(DATE(YEAR(D251),MONTH(D251),DAY(D251)),Eingaben!$C$16))-1+Eingaben!$C$19,_xlfn.DAYS(DATE(YEAR(D251),MONTH(D251),DAY(D251)),MAX(DATE(YEAR(D251),MONTH(D251),DAY(D251)),Eingaben!$C$16))))+1)),0)),0),0)</f>
        <v/>
      </c>
      <c r="H251" s="27">
        <f>MAX(0,G251-IF(ISNUMBER(F251),MAX(0,F251),0))</f>
        <v/>
      </c>
      <c r="I251" s="27">
        <f>MID(IF(K251=1,"; Einzug fehlt oder ist kein Datum","")&amp;IF(L251=1,"; Auszug ist kein Datum","")&amp;IF(M251=1,"; Auszug liegt vor Einzug","")&amp;IF(N251=1,"; Bewohner-ID fehlt","")&amp;IF(O251=1,"; Bewohner-ID doppelt","")&amp;IF(P251=1,"; Abwesenheitstage ungültig (ganze Zahl ab 0)","")&amp;IF(Q251=1,"; Abwesenheit größer als Aufenthaltstage","")&amp;IF(R251=1,"; Ein- und Auszug am selben Tag (Zählregel laut Vertrag prüfen)","")&amp;IF(S251=1,"; Kein Aufenthaltstag im Abrechnungsmonat",""),3,400)</f>
        <v/>
      </c>
      <c r="J251" s="22">
        <f>IF(LEN(B251)+LEN(C251)+LEN(D251)+LEN(E251)+LEN(F251)&gt;0,1,0)</f>
        <v/>
      </c>
      <c r="K251" s="22">
        <f>IF(J251=1,IF(ISNUMBER(D251),0,1),0)</f>
        <v/>
      </c>
      <c r="L251" s="22">
        <f>IF(LEN(E251)&gt;0,IF(ISNUMBER(E251),0,1),0)</f>
        <v/>
      </c>
      <c r="M251" s="22">
        <f>IF(ISNUMBER(D251),IF(ISNUMBER(E251),IF(_xlfn.DAYS(DATE(YEAR(E251),MONTH(E251),DAY(E251)),DATE(YEAR(D251),MONTH(D251),DAY(D251)))&lt;0,1,0),0),0)</f>
        <v/>
      </c>
      <c r="N251" s="22">
        <f>IF(J251=1,IF(LEN(B251)&gt;0,0,1),0)</f>
        <v/>
      </c>
      <c r="O251" s="22">
        <f>IF(LEN(B251)&gt;0,IF(SUMPRODUCT(($B$5:$B$504=B251)*1)&gt;1,1,0),0)</f>
        <v/>
      </c>
      <c r="P251" s="22">
        <f>IF(LEN(F251)&gt;0,IF(ISNUMBER(F251),IF(F251&lt;0,1,IF(F251&lt;&gt;INT(F251),1,0)),1),0)</f>
        <v/>
      </c>
      <c r="Q251" s="22">
        <f>IF(ISNUMBER(F251),IF(ISNUMBER(Eingaben!$C$16),IF(F251&gt;G251,1,0),0),0)</f>
        <v/>
      </c>
      <c r="R251" s="22">
        <f>IF(ISNUMBER(D251),IF(ISNUMBER(E251),IF(_xlfn.DAYS(DATE(YEAR(E251),MONTH(E251),DAY(E251)),DATE(YEAR(D251),MONTH(D251),DAY(D251)))=0,1,0),0),0)</f>
        <v/>
      </c>
      <c r="S251" s="22">
        <f>IF(J251=1,IF(ISNUMBER(Eingaben!$C$16),IF(K251+L251+M251+R251=0,IF(G251=0,1,0),0),0),0)</f>
        <v/>
      </c>
    </row>
    <row r="252">
      <c r="A252" s="22" t="n">
        <v>248</v>
      </c>
      <c r="B252" s="24" t="n"/>
      <c r="C252" s="24" t="n"/>
      <c r="D252" s="25" t="n"/>
      <c r="E252" s="25" t="n"/>
      <c r="F252" s="26" t="n"/>
      <c r="G252" s="27">
        <f>IF(ISNUMBER(Eingaben!$C$16),IF(ISNUMBER(D252),IF(LEN(E252)=0,MAX(0,_xlfn.DAYS(Eingaben!$C$17,MAX(DATE(YEAR(D252),MONTH(D252),DAY(D252)),Eingaben!$C$16))+1),IF(ISNUMBER(E252),IF(_xlfn.DAYS(DATE(YEAR(E252),MONTH(E252),DAY(E252)),DATE(YEAR(D252),MONTH(D252),DAY(D252)))&lt;0,0,MAX(0,MIN(_xlfn.DAYS(Eingaben!$C$17,MAX(DATE(YEAR(D252),MONTH(D252),DAY(D252)),Eingaben!$C$16)),MAX(_xlfn.DAYS(DATE(YEAR(E252),MONTH(E252),DAY(E252)),MAX(DATE(YEAR(D252),MONTH(D252),DAY(D252)),Eingaben!$C$16))-1+Eingaben!$C$19,_xlfn.DAYS(DATE(YEAR(D252),MONTH(D252),DAY(D252)),MAX(DATE(YEAR(D252),MONTH(D252),DAY(D252)),Eingaben!$C$16))))+1)),0)),0),0)</f>
        <v/>
      </c>
      <c r="H252" s="27">
        <f>MAX(0,G252-IF(ISNUMBER(F252),MAX(0,F252),0))</f>
        <v/>
      </c>
      <c r="I252" s="27">
        <f>MID(IF(K252=1,"; Einzug fehlt oder ist kein Datum","")&amp;IF(L252=1,"; Auszug ist kein Datum","")&amp;IF(M252=1,"; Auszug liegt vor Einzug","")&amp;IF(N252=1,"; Bewohner-ID fehlt","")&amp;IF(O252=1,"; Bewohner-ID doppelt","")&amp;IF(P252=1,"; Abwesenheitstage ungültig (ganze Zahl ab 0)","")&amp;IF(Q252=1,"; Abwesenheit größer als Aufenthaltstage","")&amp;IF(R252=1,"; Ein- und Auszug am selben Tag (Zählregel laut Vertrag prüfen)","")&amp;IF(S252=1,"; Kein Aufenthaltstag im Abrechnungsmonat",""),3,400)</f>
        <v/>
      </c>
      <c r="J252" s="22">
        <f>IF(LEN(B252)+LEN(C252)+LEN(D252)+LEN(E252)+LEN(F252)&gt;0,1,0)</f>
        <v/>
      </c>
      <c r="K252" s="22">
        <f>IF(J252=1,IF(ISNUMBER(D252),0,1),0)</f>
        <v/>
      </c>
      <c r="L252" s="22">
        <f>IF(LEN(E252)&gt;0,IF(ISNUMBER(E252),0,1),0)</f>
        <v/>
      </c>
      <c r="M252" s="22">
        <f>IF(ISNUMBER(D252),IF(ISNUMBER(E252),IF(_xlfn.DAYS(DATE(YEAR(E252),MONTH(E252),DAY(E252)),DATE(YEAR(D252),MONTH(D252),DAY(D252)))&lt;0,1,0),0),0)</f>
        <v/>
      </c>
      <c r="N252" s="22">
        <f>IF(J252=1,IF(LEN(B252)&gt;0,0,1),0)</f>
        <v/>
      </c>
      <c r="O252" s="22">
        <f>IF(LEN(B252)&gt;0,IF(SUMPRODUCT(($B$5:$B$504=B252)*1)&gt;1,1,0),0)</f>
        <v/>
      </c>
      <c r="P252" s="22">
        <f>IF(LEN(F252)&gt;0,IF(ISNUMBER(F252),IF(F252&lt;0,1,IF(F252&lt;&gt;INT(F252),1,0)),1),0)</f>
        <v/>
      </c>
      <c r="Q252" s="22">
        <f>IF(ISNUMBER(F252),IF(ISNUMBER(Eingaben!$C$16),IF(F252&gt;G252,1,0),0),0)</f>
        <v/>
      </c>
      <c r="R252" s="22">
        <f>IF(ISNUMBER(D252),IF(ISNUMBER(E252),IF(_xlfn.DAYS(DATE(YEAR(E252),MONTH(E252),DAY(E252)),DATE(YEAR(D252),MONTH(D252),DAY(D252)))=0,1,0),0),0)</f>
        <v/>
      </c>
      <c r="S252" s="22">
        <f>IF(J252=1,IF(ISNUMBER(Eingaben!$C$16),IF(K252+L252+M252+R252=0,IF(G252=0,1,0),0),0),0)</f>
        <v/>
      </c>
    </row>
    <row r="253">
      <c r="A253" s="22" t="n">
        <v>249</v>
      </c>
      <c r="B253" s="24" t="n"/>
      <c r="C253" s="24" t="n"/>
      <c r="D253" s="25" t="n"/>
      <c r="E253" s="25" t="n"/>
      <c r="F253" s="26" t="n"/>
      <c r="G253" s="27">
        <f>IF(ISNUMBER(Eingaben!$C$16),IF(ISNUMBER(D253),IF(LEN(E253)=0,MAX(0,_xlfn.DAYS(Eingaben!$C$17,MAX(DATE(YEAR(D253),MONTH(D253),DAY(D253)),Eingaben!$C$16))+1),IF(ISNUMBER(E253),IF(_xlfn.DAYS(DATE(YEAR(E253),MONTH(E253),DAY(E253)),DATE(YEAR(D253),MONTH(D253),DAY(D253)))&lt;0,0,MAX(0,MIN(_xlfn.DAYS(Eingaben!$C$17,MAX(DATE(YEAR(D253),MONTH(D253),DAY(D253)),Eingaben!$C$16)),MAX(_xlfn.DAYS(DATE(YEAR(E253),MONTH(E253),DAY(E253)),MAX(DATE(YEAR(D253),MONTH(D253),DAY(D253)),Eingaben!$C$16))-1+Eingaben!$C$19,_xlfn.DAYS(DATE(YEAR(D253),MONTH(D253),DAY(D253)),MAX(DATE(YEAR(D253),MONTH(D253),DAY(D253)),Eingaben!$C$16))))+1)),0)),0),0)</f>
        <v/>
      </c>
      <c r="H253" s="27">
        <f>MAX(0,G253-IF(ISNUMBER(F253),MAX(0,F253),0))</f>
        <v/>
      </c>
      <c r="I253" s="27">
        <f>MID(IF(K253=1,"; Einzug fehlt oder ist kein Datum","")&amp;IF(L253=1,"; Auszug ist kein Datum","")&amp;IF(M253=1,"; Auszug liegt vor Einzug","")&amp;IF(N253=1,"; Bewohner-ID fehlt","")&amp;IF(O253=1,"; Bewohner-ID doppelt","")&amp;IF(P253=1,"; Abwesenheitstage ungültig (ganze Zahl ab 0)","")&amp;IF(Q253=1,"; Abwesenheit größer als Aufenthaltstage","")&amp;IF(R253=1,"; Ein- und Auszug am selben Tag (Zählregel laut Vertrag prüfen)","")&amp;IF(S253=1,"; Kein Aufenthaltstag im Abrechnungsmonat",""),3,400)</f>
        <v/>
      </c>
      <c r="J253" s="22">
        <f>IF(LEN(B253)+LEN(C253)+LEN(D253)+LEN(E253)+LEN(F253)&gt;0,1,0)</f>
        <v/>
      </c>
      <c r="K253" s="22">
        <f>IF(J253=1,IF(ISNUMBER(D253),0,1),0)</f>
        <v/>
      </c>
      <c r="L253" s="22">
        <f>IF(LEN(E253)&gt;0,IF(ISNUMBER(E253),0,1),0)</f>
        <v/>
      </c>
      <c r="M253" s="22">
        <f>IF(ISNUMBER(D253),IF(ISNUMBER(E253),IF(_xlfn.DAYS(DATE(YEAR(E253),MONTH(E253),DAY(E253)),DATE(YEAR(D253),MONTH(D253),DAY(D253)))&lt;0,1,0),0),0)</f>
        <v/>
      </c>
      <c r="N253" s="22">
        <f>IF(J253=1,IF(LEN(B253)&gt;0,0,1),0)</f>
        <v/>
      </c>
      <c r="O253" s="22">
        <f>IF(LEN(B253)&gt;0,IF(SUMPRODUCT(($B$5:$B$504=B253)*1)&gt;1,1,0),0)</f>
        <v/>
      </c>
      <c r="P253" s="22">
        <f>IF(LEN(F253)&gt;0,IF(ISNUMBER(F253),IF(F253&lt;0,1,IF(F253&lt;&gt;INT(F253),1,0)),1),0)</f>
        <v/>
      </c>
      <c r="Q253" s="22">
        <f>IF(ISNUMBER(F253),IF(ISNUMBER(Eingaben!$C$16),IF(F253&gt;G253,1,0),0),0)</f>
        <v/>
      </c>
      <c r="R253" s="22">
        <f>IF(ISNUMBER(D253),IF(ISNUMBER(E253),IF(_xlfn.DAYS(DATE(YEAR(E253),MONTH(E253),DAY(E253)),DATE(YEAR(D253),MONTH(D253),DAY(D253)))=0,1,0),0),0)</f>
        <v/>
      </c>
      <c r="S253" s="22">
        <f>IF(J253=1,IF(ISNUMBER(Eingaben!$C$16),IF(K253+L253+M253+R253=0,IF(G253=0,1,0),0),0),0)</f>
        <v/>
      </c>
    </row>
    <row r="254">
      <c r="A254" s="22" t="n">
        <v>250</v>
      </c>
      <c r="B254" s="24" t="n"/>
      <c r="C254" s="24" t="n"/>
      <c r="D254" s="25" t="n"/>
      <c r="E254" s="25" t="n"/>
      <c r="F254" s="26" t="n"/>
      <c r="G254" s="27">
        <f>IF(ISNUMBER(Eingaben!$C$16),IF(ISNUMBER(D254),IF(LEN(E254)=0,MAX(0,_xlfn.DAYS(Eingaben!$C$17,MAX(DATE(YEAR(D254),MONTH(D254),DAY(D254)),Eingaben!$C$16))+1),IF(ISNUMBER(E254),IF(_xlfn.DAYS(DATE(YEAR(E254),MONTH(E254),DAY(E254)),DATE(YEAR(D254),MONTH(D254),DAY(D254)))&lt;0,0,MAX(0,MIN(_xlfn.DAYS(Eingaben!$C$17,MAX(DATE(YEAR(D254),MONTH(D254),DAY(D254)),Eingaben!$C$16)),MAX(_xlfn.DAYS(DATE(YEAR(E254),MONTH(E254),DAY(E254)),MAX(DATE(YEAR(D254),MONTH(D254),DAY(D254)),Eingaben!$C$16))-1+Eingaben!$C$19,_xlfn.DAYS(DATE(YEAR(D254),MONTH(D254),DAY(D254)),MAX(DATE(YEAR(D254),MONTH(D254),DAY(D254)),Eingaben!$C$16))))+1)),0)),0),0)</f>
        <v/>
      </c>
      <c r="H254" s="27">
        <f>MAX(0,G254-IF(ISNUMBER(F254),MAX(0,F254),0))</f>
        <v/>
      </c>
      <c r="I254" s="27">
        <f>MID(IF(K254=1,"; Einzug fehlt oder ist kein Datum","")&amp;IF(L254=1,"; Auszug ist kein Datum","")&amp;IF(M254=1,"; Auszug liegt vor Einzug","")&amp;IF(N254=1,"; Bewohner-ID fehlt","")&amp;IF(O254=1,"; Bewohner-ID doppelt","")&amp;IF(P254=1,"; Abwesenheitstage ungültig (ganze Zahl ab 0)","")&amp;IF(Q254=1,"; Abwesenheit größer als Aufenthaltstage","")&amp;IF(R254=1,"; Ein- und Auszug am selben Tag (Zählregel laut Vertrag prüfen)","")&amp;IF(S254=1,"; Kein Aufenthaltstag im Abrechnungsmonat",""),3,400)</f>
        <v/>
      </c>
      <c r="J254" s="22">
        <f>IF(LEN(B254)+LEN(C254)+LEN(D254)+LEN(E254)+LEN(F254)&gt;0,1,0)</f>
        <v/>
      </c>
      <c r="K254" s="22">
        <f>IF(J254=1,IF(ISNUMBER(D254),0,1),0)</f>
        <v/>
      </c>
      <c r="L254" s="22">
        <f>IF(LEN(E254)&gt;0,IF(ISNUMBER(E254),0,1),0)</f>
        <v/>
      </c>
      <c r="M254" s="22">
        <f>IF(ISNUMBER(D254),IF(ISNUMBER(E254),IF(_xlfn.DAYS(DATE(YEAR(E254),MONTH(E254),DAY(E254)),DATE(YEAR(D254),MONTH(D254),DAY(D254)))&lt;0,1,0),0),0)</f>
        <v/>
      </c>
      <c r="N254" s="22">
        <f>IF(J254=1,IF(LEN(B254)&gt;0,0,1),0)</f>
        <v/>
      </c>
      <c r="O254" s="22">
        <f>IF(LEN(B254)&gt;0,IF(SUMPRODUCT(($B$5:$B$504=B254)*1)&gt;1,1,0),0)</f>
        <v/>
      </c>
      <c r="P254" s="22">
        <f>IF(LEN(F254)&gt;0,IF(ISNUMBER(F254),IF(F254&lt;0,1,IF(F254&lt;&gt;INT(F254),1,0)),1),0)</f>
        <v/>
      </c>
      <c r="Q254" s="22">
        <f>IF(ISNUMBER(F254),IF(ISNUMBER(Eingaben!$C$16),IF(F254&gt;G254,1,0),0),0)</f>
        <v/>
      </c>
      <c r="R254" s="22">
        <f>IF(ISNUMBER(D254),IF(ISNUMBER(E254),IF(_xlfn.DAYS(DATE(YEAR(E254),MONTH(E254),DAY(E254)),DATE(YEAR(D254),MONTH(D254),DAY(D254)))=0,1,0),0),0)</f>
        <v/>
      </c>
      <c r="S254" s="22">
        <f>IF(J254=1,IF(ISNUMBER(Eingaben!$C$16),IF(K254+L254+M254+R254=0,IF(G254=0,1,0),0),0),0)</f>
        <v/>
      </c>
    </row>
    <row r="255">
      <c r="A255" s="22" t="n">
        <v>251</v>
      </c>
      <c r="B255" s="24" t="n"/>
      <c r="C255" s="24" t="n"/>
      <c r="D255" s="25" t="n"/>
      <c r="E255" s="25" t="n"/>
      <c r="F255" s="26" t="n"/>
      <c r="G255" s="27">
        <f>IF(ISNUMBER(Eingaben!$C$16),IF(ISNUMBER(D255),IF(LEN(E255)=0,MAX(0,_xlfn.DAYS(Eingaben!$C$17,MAX(DATE(YEAR(D255),MONTH(D255),DAY(D255)),Eingaben!$C$16))+1),IF(ISNUMBER(E255),IF(_xlfn.DAYS(DATE(YEAR(E255),MONTH(E255),DAY(E255)),DATE(YEAR(D255),MONTH(D255),DAY(D255)))&lt;0,0,MAX(0,MIN(_xlfn.DAYS(Eingaben!$C$17,MAX(DATE(YEAR(D255),MONTH(D255),DAY(D255)),Eingaben!$C$16)),MAX(_xlfn.DAYS(DATE(YEAR(E255),MONTH(E255),DAY(E255)),MAX(DATE(YEAR(D255),MONTH(D255),DAY(D255)),Eingaben!$C$16))-1+Eingaben!$C$19,_xlfn.DAYS(DATE(YEAR(D255),MONTH(D255),DAY(D255)),MAX(DATE(YEAR(D255),MONTH(D255),DAY(D255)),Eingaben!$C$16))))+1)),0)),0),0)</f>
        <v/>
      </c>
      <c r="H255" s="27">
        <f>MAX(0,G255-IF(ISNUMBER(F255),MAX(0,F255),0))</f>
        <v/>
      </c>
      <c r="I255" s="27">
        <f>MID(IF(K255=1,"; Einzug fehlt oder ist kein Datum","")&amp;IF(L255=1,"; Auszug ist kein Datum","")&amp;IF(M255=1,"; Auszug liegt vor Einzug","")&amp;IF(N255=1,"; Bewohner-ID fehlt","")&amp;IF(O255=1,"; Bewohner-ID doppelt","")&amp;IF(P255=1,"; Abwesenheitstage ungültig (ganze Zahl ab 0)","")&amp;IF(Q255=1,"; Abwesenheit größer als Aufenthaltstage","")&amp;IF(R255=1,"; Ein- und Auszug am selben Tag (Zählregel laut Vertrag prüfen)","")&amp;IF(S255=1,"; Kein Aufenthaltstag im Abrechnungsmonat",""),3,400)</f>
        <v/>
      </c>
      <c r="J255" s="22">
        <f>IF(LEN(B255)+LEN(C255)+LEN(D255)+LEN(E255)+LEN(F255)&gt;0,1,0)</f>
        <v/>
      </c>
      <c r="K255" s="22">
        <f>IF(J255=1,IF(ISNUMBER(D255),0,1),0)</f>
        <v/>
      </c>
      <c r="L255" s="22">
        <f>IF(LEN(E255)&gt;0,IF(ISNUMBER(E255),0,1),0)</f>
        <v/>
      </c>
      <c r="M255" s="22">
        <f>IF(ISNUMBER(D255),IF(ISNUMBER(E255),IF(_xlfn.DAYS(DATE(YEAR(E255),MONTH(E255),DAY(E255)),DATE(YEAR(D255),MONTH(D255),DAY(D255)))&lt;0,1,0),0),0)</f>
        <v/>
      </c>
      <c r="N255" s="22">
        <f>IF(J255=1,IF(LEN(B255)&gt;0,0,1),0)</f>
        <v/>
      </c>
      <c r="O255" s="22">
        <f>IF(LEN(B255)&gt;0,IF(SUMPRODUCT(($B$5:$B$504=B255)*1)&gt;1,1,0),0)</f>
        <v/>
      </c>
      <c r="P255" s="22">
        <f>IF(LEN(F255)&gt;0,IF(ISNUMBER(F255),IF(F255&lt;0,1,IF(F255&lt;&gt;INT(F255),1,0)),1),0)</f>
        <v/>
      </c>
      <c r="Q255" s="22">
        <f>IF(ISNUMBER(F255),IF(ISNUMBER(Eingaben!$C$16),IF(F255&gt;G255,1,0),0),0)</f>
        <v/>
      </c>
      <c r="R255" s="22">
        <f>IF(ISNUMBER(D255),IF(ISNUMBER(E255),IF(_xlfn.DAYS(DATE(YEAR(E255),MONTH(E255),DAY(E255)),DATE(YEAR(D255),MONTH(D255),DAY(D255)))=0,1,0),0),0)</f>
        <v/>
      </c>
      <c r="S255" s="22">
        <f>IF(J255=1,IF(ISNUMBER(Eingaben!$C$16),IF(K255+L255+M255+R255=0,IF(G255=0,1,0),0),0),0)</f>
        <v/>
      </c>
    </row>
    <row r="256">
      <c r="A256" s="22" t="n">
        <v>252</v>
      </c>
      <c r="B256" s="24" t="n"/>
      <c r="C256" s="24" t="n"/>
      <c r="D256" s="25" t="n"/>
      <c r="E256" s="25" t="n"/>
      <c r="F256" s="26" t="n"/>
      <c r="G256" s="27">
        <f>IF(ISNUMBER(Eingaben!$C$16),IF(ISNUMBER(D256),IF(LEN(E256)=0,MAX(0,_xlfn.DAYS(Eingaben!$C$17,MAX(DATE(YEAR(D256),MONTH(D256),DAY(D256)),Eingaben!$C$16))+1),IF(ISNUMBER(E256),IF(_xlfn.DAYS(DATE(YEAR(E256),MONTH(E256),DAY(E256)),DATE(YEAR(D256),MONTH(D256),DAY(D256)))&lt;0,0,MAX(0,MIN(_xlfn.DAYS(Eingaben!$C$17,MAX(DATE(YEAR(D256),MONTH(D256),DAY(D256)),Eingaben!$C$16)),MAX(_xlfn.DAYS(DATE(YEAR(E256),MONTH(E256),DAY(E256)),MAX(DATE(YEAR(D256),MONTH(D256),DAY(D256)),Eingaben!$C$16))-1+Eingaben!$C$19,_xlfn.DAYS(DATE(YEAR(D256),MONTH(D256),DAY(D256)),MAX(DATE(YEAR(D256),MONTH(D256),DAY(D256)),Eingaben!$C$16))))+1)),0)),0),0)</f>
        <v/>
      </c>
      <c r="H256" s="27">
        <f>MAX(0,G256-IF(ISNUMBER(F256),MAX(0,F256),0))</f>
        <v/>
      </c>
      <c r="I256" s="27">
        <f>MID(IF(K256=1,"; Einzug fehlt oder ist kein Datum","")&amp;IF(L256=1,"; Auszug ist kein Datum","")&amp;IF(M256=1,"; Auszug liegt vor Einzug","")&amp;IF(N256=1,"; Bewohner-ID fehlt","")&amp;IF(O256=1,"; Bewohner-ID doppelt","")&amp;IF(P256=1,"; Abwesenheitstage ungültig (ganze Zahl ab 0)","")&amp;IF(Q256=1,"; Abwesenheit größer als Aufenthaltstage","")&amp;IF(R256=1,"; Ein- und Auszug am selben Tag (Zählregel laut Vertrag prüfen)","")&amp;IF(S256=1,"; Kein Aufenthaltstag im Abrechnungsmonat",""),3,400)</f>
        <v/>
      </c>
      <c r="J256" s="22">
        <f>IF(LEN(B256)+LEN(C256)+LEN(D256)+LEN(E256)+LEN(F256)&gt;0,1,0)</f>
        <v/>
      </c>
      <c r="K256" s="22">
        <f>IF(J256=1,IF(ISNUMBER(D256),0,1),0)</f>
        <v/>
      </c>
      <c r="L256" s="22">
        <f>IF(LEN(E256)&gt;0,IF(ISNUMBER(E256),0,1),0)</f>
        <v/>
      </c>
      <c r="M256" s="22">
        <f>IF(ISNUMBER(D256),IF(ISNUMBER(E256),IF(_xlfn.DAYS(DATE(YEAR(E256),MONTH(E256),DAY(E256)),DATE(YEAR(D256),MONTH(D256),DAY(D256)))&lt;0,1,0),0),0)</f>
        <v/>
      </c>
      <c r="N256" s="22">
        <f>IF(J256=1,IF(LEN(B256)&gt;0,0,1),0)</f>
        <v/>
      </c>
      <c r="O256" s="22">
        <f>IF(LEN(B256)&gt;0,IF(SUMPRODUCT(($B$5:$B$504=B256)*1)&gt;1,1,0),0)</f>
        <v/>
      </c>
      <c r="P256" s="22">
        <f>IF(LEN(F256)&gt;0,IF(ISNUMBER(F256),IF(F256&lt;0,1,IF(F256&lt;&gt;INT(F256),1,0)),1),0)</f>
        <v/>
      </c>
      <c r="Q256" s="22">
        <f>IF(ISNUMBER(F256),IF(ISNUMBER(Eingaben!$C$16),IF(F256&gt;G256,1,0),0),0)</f>
        <v/>
      </c>
      <c r="R256" s="22">
        <f>IF(ISNUMBER(D256),IF(ISNUMBER(E256),IF(_xlfn.DAYS(DATE(YEAR(E256),MONTH(E256),DAY(E256)),DATE(YEAR(D256),MONTH(D256),DAY(D256)))=0,1,0),0),0)</f>
        <v/>
      </c>
      <c r="S256" s="22">
        <f>IF(J256=1,IF(ISNUMBER(Eingaben!$C$16),IF(K256+L256+M256+R256=0,IF(G256=0,1,0),0),0),0)</f>
        <v/>
      </c>
    </row>
    <row r="257">
      <c r="A257" s="22" t="n">
        <v>253</v>
      </c>
      <c r="B257" s="24" t="n"/>
      <c r="C257" s="24" t="n"/>
      <c r="D257" s="25" t="n"/>
      <c r="E257" s="25" t="n"/>
      <c r="F257" s="26" t="n"/>
      <c r="G257" s="27">
        <f>IF(ISNUMBER(Eingaben!$C$16),IF(ISNUMBER(D257),IF(LEN(E257)=0,MAX(0,_xlfn.DAYS(Eingaben!$C$17,MAX(DATE(YEAR(D257),MONTH(D257),DAY(D257)),Eingaben!$C$16))+1),IF(ISNUMBER(E257),IF(_xlfn.DAYS(DATE(YEAR(E257),MONTH(E257),DAY(E257)),DATE(YEAR(D257),MONTH(D257),DAY(D257)))&lt;0,0,MAX(0,MIN(_xlfn.DAYS(Eingaben!$C$17,MAX(DATE(YEAR(D257),MONTH(D257),DAY(D257)),Eingaben!$C$16)),MAX(_xlfn.DAYS(DATE(YEAR(E257),MONTH(E257),DAY(E257)),MAX(DATE(YEAR(D257),MONTH(D257),DAY(D257)),Eingaben!$C$16))-1+Eingaben!$C$19,_xlfn.DAYS(DATE(YEAR(D257),MONTH(D257),DAY(D257)),MAX(DATE(YEAR(D257),MONTH(D257),DAY(D257)),Eingaben!$C$16))))+1)),0)),0),0)</f>
        <v/>
      </c>
      <c r="H257" s="27">
        <f>MAX(0,G257-IF(ISNUMBER(F257),MAX(0,F257),0))</f>
        <v/>
      </c>
      <c r="I257" s="27">
        <f>MID(IF(K257=1,"; Einzug fehlt oder ist kein Datum","")&amp;IF(L257=1,"; Auszug ist kein Datum","")&amp;IF(M257=1,"; Auszug liegt vor Einzug","")&amp;IF(N257=1,"; Bewohner-ID fehlt","")&amp;IF(O257=1,"; Bewohner-ID doppelt","")&amp;IF(P257=1,"; Abwesenheitstage ungültig (ganze Zahl ab 0)","")&amp;IF(Q257=1,"; Abwesenheit größer als Aufenthaltstage","")&amp;IF(R257=1,"; Ein- und Auszug am selben Tag (Zählregel laut Vertrag prüfen)","")&amp;IF(S257=1,"; Kein Aufenthaltstag im Abrechnungsmonat",""),3,400)</f>
        <v/>
      </c>
      <c r="J257" s="22">
        <f>IF(LEN(B257)+LEN(C257)+LEN(D257)+LEN(E257)+LEN(F257)&gt;0,1,0)</f>
        <v/>
      </c>
      <c r="K257" s="22">
        <f>IF(J257=1,IF(ISNUMBER(D257),0,1),0)</f>
        <v/>
      </c>
      <c r="L257" s="22">
        <f>IF(LEN(E257)&gt;0,IF(ISNUMBER(E257),0,1),0)</f>
        <v/>
      </c>
      <c r="M257" s="22">
        <f>IF(ISNUMBER(D257),IF(ISNUMBER(E257),IF(_xlfn.DAYS(DATE(YEAR(E257),MONTH(E257),DAY(E257)),DATE(YEAR(D257),MONTH(D257),DAY(D257)))&lt;0,1,0),0),0)</f>
        <v/>
      </c>
      <c r="N257" s="22">
        <f>IF(J257=1,IF(LEN(B257)&gt;0,0,1),0)</f>
        <v/>
      </c>
      <c r="O257" s="22">
        <f>IF(LEN(B257)&gt;0,IF(SUMPRODUCT(($B$5:$B$504=B257)*1)&gt;1,1,0),0)</f>
        <v/>
      </c>
      <c r="P257" s="22">
        <f>IF(LEN(F257)&gt;0,IF(ISNUMBER(F257),IF(F257&lt;0,1,IF(F257&lt;&gt;INT(F257),1,0)),1),0)</f>
        <v/>
      </c>
      <c r="Q257" s="22">
        <f>IF(ISNUMBER(F257),IF(ISNUMBER(Eingaben!$C$16),IF(F257&gt;G257,1,0),0),0)</f>
        <v/>
      </c>
      <c r="R257" s="22">
        <f>IF(ISNUMBER(D257),IF(ISNUMBER(E257),IF(_xlfn.DAYS(DATE(YEAR(E257),MONTH(E257),DAY(E257)),DATE(YEAR(D257),MONTH(D257),DAY(D257)))=0,1,0),0),0)</f>
        <v/>
      </c>
      <c r="S257" s="22">
        <f>IF(J257=1,IF(ISNUMBER(Eingaben!$C$16),IF(K257+L257+M257+R257=0,IF(G257=0,1,0),0),0),0)</f>
        <v/>
      </c>
    </row>
    <row r="258">
      <c r="A258" s="22" t="n">
        <v>254</v>
      </c>
      <c r="B258" s="24" t="n"/>
      <c r="C258" s="24" t="n"/>
      <c r="D258" s="25" t="n"/>
      <c r="E258" s="25" t="n"/>
      <c r="F258" s="26" t="n"/>
      <c r="G258" s="27">
        <f>IF(ISNUMBER(Eingaben!$C$16),IF(ISNUMBER(D258),IF(LEN(E258)=0,MAX(0,_xlfn.DAYS(Eingaben!$C$17,MAX(DATE(YEAR(D258),MONTH(D258),DAY(D258)),Eingaben!$C$16))+1),IF(ISNUMBER(E258),IF(_xlfn.DAYS(DATE(YEAR(E258),MONTH(E258),DAY(E258)),DATE(YEAR(D258),MONTH(D258),DAY(D258)))&lt;0,0,MAX(0,MIN(_xlfn.DAYS(Eingaben!$C$17,MAX(DATE(YEAR(D258),MONTH(D258),DAY(D258)),Eingaben!$C$16)),MAX(_xlfn.DAYS(DATE(YEAR(E258),MONTH(E258),DAY(E258)),MAX(DATE(YEAR(D258),MONTH(D258),DAY(D258)),Eingaben!$C$16))-1+Eingaben!$C$19,_xlfn.DAYS(DATE(YEAR(D258),MONTH(D258),DAY(D258)),MAX(DATE(YEAR(D258),MONTH(D258),DAY(D258)),Eingaben!$C$16))))+1)),0)),0),0)</f>
        <v/>
      </c>
      <c r="H258" s="27">
        <f>MAX(0,G258-IF(ISNUMBER(F258),MAX(0,F258),0))</f>
        <v/>
      </c>
      <c r="I258" s="27">
        <f>MID(IF(K258=1,"; Einzug fehlt oder ist kein Datum","")&amp;IF(L258=1,"; Auszug ist kein Datum","")&amp;IF(M258=1,"; Auszug liegt vor Einzug","")&amp;IF(N258=1,"; Bewohner-ID fehlt","")&amp;IF(O258=1,"; Bewohner-ID doppelt","")&amp;IF(P258=1,"; Abwesenheitstage ungültig (ganze Zahl ab 0)","")&amp;IF(Q258=1,"; Abwesenheit größer als Aufenthaltstage","")&amp;IF(R258=1,"; Ein- und Auszug am selben Tag (Zählregel laut Vertrag prüfen)","")&amp;IF(S258=1,"; Kein Aufenthaltstag im Abrechnungsmonat",""),3,400)</f>
        <v/>
      </c>
      <c r="J258" s="22">
        <f>IF(LEN(B258)+LEN(C258)+LEN(D258)+LEN(E258)+LEN(F258)&gt;0,1,0)</f>
        <v/>
      </c>
      <c r="K258" s="22">
        <f>IF(J258=1,IF(ISNUMBER(D258),0,1),0)</f>
        <v/>
      </c>
      <c r="L258" s="22">
        <f>IF(LEN(E258)&gt;0,IF(ISNUMBER(E258),0,1),0)</f>
        <v/>
      </c>
      <c r="M258" s="22">
        <f>IF(ISNUMBER(D258),IF(ISNUMBER(E258),IF(_xlfn.DAYS(DATE(YEAR(E258),MONTH(E258),DAY(E258)),DATE(YEAR(D258),MONTH(D258),DAY(D258)))&lt;0,1,0),0),0)</f>
        <v/>
      </c>
      <c r="N258" s="22">
        <f>IF(J258=1,IF(LEN(B258)&gt;0,0,1),0)</f>
        <v/>
      </c>
      <c r="O258" s="22">
        <f>IF(LEN(B258)&gt;0,IF(SUMPRODUCT(($B$5:$B$504=B258)*1)&gt;1,1,0),0)</f>
        <v/>
      </c>
      <c r="P258" s="22">
        <f>IF(LEN(F258)&gt;0,IF(ISNUMBER(F258),IF(F258&lt;0,1,IF(F258&lt;&gt;INT(F258),1,0)),1),0)</f>
        <v/>
      </c>
      <c r="Q258" s="22">
        <f>IF(ISNUMBER(F258),IF(ISNUMBER(Eingaben!$C$16),IF(F258&gt;G258,1,0),0),0)</f>
        <v/>
      </c>
      <c r="R258" s="22">
        <f>IF(ISNUMBER(D258),IF(ISNUMBER(E258),IF(_xlfn.DAYS(DATE(YEAR(E258),MONTH(E258),DAY(E258)),DATE(YEAR(D258),MONTH(D258),DAY(D258)))=0,1,0),0),0)</f>
        <v/>
      </c>
      <c r="S258" s="22">
        <f>IF(J258=1,IF(ISNUMBER(Eingaben!$C$16),IF(K258+L258+M258+R258=0,IF(G258=0,1,0),0),0),0)</f>
        <v/>
      </c>
    </row>
    <row r="259">
      <c r="A259" s="22" t="n">
        <v>255</v>
      </c>
      <c r="B259" s="24" t="n"/>
      <c r="C259" s="24" t="n"/>
      <c r="D259" s="25" t="n"/>
      <c r="E259" s="25" t="n"/>
      <c r="F259" s="26" t="n"/>
      <c r="G259" s="27">
        <f>IF(ISNUMBER(Eingaben!$C$16),IF(ISNUMBER(D259),IF(LEN(E259)=0,MAX(0,_xlfn.DAYS(Eingaben!$C$17,MAX(DATE(YEAR(D259),MONTH(D259),DAY(D259)),Eingaben!$C$16))+1),IF(ISNUMBER(E259),IF(_xlfn.DAYS(DATE(YEAR(E259),MONTH(E259),DAY(E259)),DATE(YEAR(D259),MONTH(D259),DAY(D259)))&lt;0,0,MAX(0,MIN(_xlfn.DAYS(Eingaben!$C$17,MAX(DATE(YEAR(D259),MONTH(D259),DAY(D259)),Eingaben!$C$16)),MAX(_xlfn.DAYS(DATE(YEAR(E259),MONTH(E259),DAY(E259)),MAX(DATE(YEAR(D259),MONTH(D259),DAY(D259)),Eingaben!$C$16))-1+Eingaben!$C$19,_xlfn.DAYS(DATE(YEAR(D259),MONTH(D259),DAY(D259)),MAX(DATE(YEAR(D259),MONTH(D259),DAY(D259)),Eingaben!$C$16))))+1)),0)),0),0)</f>
        <v/>
      </c>
      <c r="H259" s="27">
        <f>MAX(0,G259-IF(ISNUMBER(F259),MAX(0,F259),0))</f>
        <v/>
      </c>
      <c r="I259" s="27">
        <f>MID(IF(K259=1,"; Einzug fehlt oder ist kein Datum","")&amp;IF(L259=1,"; Auszug ist kein Datum","")&amp;IF(M259=1,"; Auszug liegt vor Einzug","")&amp;IF(N259=1,"; Bewohner-ID fehlt","")&amp;IF(O259=1,"; Bewohner-ID doppelt","")&amp;IF(P259=1,"; Abwesenheitstage ungültig (ganze Zahl ab 0)","")&amp;IF(Q259=1,"; Abwesenheit größer als Aufenthaltstage","")&amp;IF(R259=1,"; Ein- und Auszug am selben Tag (Zählregel laut Vertrag prüfen)","")&amp;IF(S259=1,"; Kein Aufenthaltstag im Abrechnungsmonat",""),3,400)</f>
        <v/>
      </c>
      <c r="J259" s="22">
        <f>IF(LEN(B259)+LEN(C259)+LEN(D259)+LEN(E259)+LEN(F259)&gt;0,1,0)</f>
        <v/>
      </c>
      <c r="K259" s="22">
        <f>IF(J259=1,IF(ISNUMBER(D259),0,1),0)</f>
        <v/>
      </c>
      <c r="L259" s="22">
        <f>IF(LEN(E259)&gt;0,IF(ISNUMBER(E259),0,1),0)</f>
        <v/>
      </c>
      <c r="M259" s="22">
        <f>IF(ISNUMBER(D259),IF(ISNUMBER(E259),IF(_xlfn.DAYS(DATE(YEAR(E259),MONTH(E259),DAY(E259)),DATE(YEAR(D259),MONTH(D259),DAY(D259)))&lt;0,1,0),0),0)</f>
        <v/>
      </c>
      <c r="N259" s="22">
        <f>IF(J259=1,IF(LEN(B259)&gt;0,0,1),0)</f>
        <v/>
      </c>
      <c r="O259" s="22">
        <f>IF(LEN(B259)&gt;0,IF(SUMPRODUCT(($B$5:$B$504=B259)*1)&gt;1,1,0),0)</f>
        <v/>
      </c>
      <c r="P259" s="22">
        <f>IF(LEN(F259)&gt;0,IF(ISNUMBER(F259),IF(F259&lt;0,1,IF(F259&lt;&gt;INT(F259),1,0)),1),0)</f>
        <v/>
      </c>
      <c r="Q259" s="22">
        <f>IF(ISNUMBER(F259),IF(ISNUMBER(Eingaben!$C$16),IF(F259&gt;G259,1,0),0),0)</f>
        <v/>
      </c>
      <c r="R259" s="22">
        <f>IF(ISNUMBER(D259),IF(ISNUMBER(E259),IF(_xlfn.DAYS(DATE(YEAR(E259),MONTH(E259),DAY(E259)),DATE(YEAR(D259),MONTH(D259),DAY(D259)))=0,1,0),0),0)</f>
        <v/>
      </c>
      <c r="S259" s="22">
        <f>IF(J259=1,IF(ISNUMBER(Eingaben!$C$16),IF(K259+L259+M259+R259=0,IF(G259=0,1,0),0),0),0)</f>
        <v/>
      </c>
    </row>
    <row r="260">
      <c r="A260" s="22" t="n">
        <v>256</v>
      </c>
      <c r="B260" s="24" t="n"/>
      <c r="C260" s="24" t="n"/>
      <c r="D260" s="25" t="n"/>
      <c r="E260" s="25" t="n"/>
      <c r="F260" s="26" t="n"/>
      <c r="G260" s="27">
        <f>IF(ISNUMBER(Eingaben!$C$16),IF(ISNUMBER(D260),IF(LEN(E260)=0,MAX(0,_xlfn.DAYS(Eingaben!$C$17,MAX(DATE(YEAR(D260),MONTH(D260),DAY(D260)),Eingaben!$C$16))+1),IF(ISNUMBER(E260),IF(_xlfn.DAYS(DATE(YEAR(E260),MONTH(E260),DAY(E260)),DATE(YEAR(D260),MONTH(D260),DAY(D260)))&lt;0,0,MAX(0,MIN(_xlfn.DAYS(Eingaben!$C$17,MAX(DATE(YEAR(D260),MONTH(D260),DAY(D260)),Eingaben!$C$16)),MAX(_xlfn.DAYS(DATE(YEAR(E260),MONTH(E260),DAY(E260)),MAX(DATE(YEAR(D260),MONTH(D260),DAY(D260)),Eingaben!$C$16))-1+Eingaben!$C$19,_xlfn.DAYS(DATE(YEAR(D260),MONTH(D260),DAY(D260)),MAX(DATE(YEAR(D260),MONTH(D260),DAY(D260)),Eingaben!$C$16))))+1)),0)),0),0)</f>
        <v/>
      </c>
      <c r="H260" s="27">
        <f>MAX(0,G260-IF(ISNUMBER(F260),MAX(0,F260),0))</f>
        <v/>
      </c>
      <c r="I260" s="27">
        <f>MID(IF(K260=1,"; Einzug fehlt oder ist kein Datum","")&amp;IF(L260=1,"; Auszug ist kein Datum","")&amp;IF(M260=1,"; Auszug liegt vor Einzug","")&amp;IF(N260=1,"; Bewohner-ID fehlt","")&amp;IF(O260=1,"; Bewohner-ID doppelt","")&amp;IF(P260=1,"; Abwesenheitstage ungültig (ganze Zahl ab 0)","")&amp;IF(Q260=1,"; Abwesenheit größer als Aufenthaltstage","")&amp;IF(R260=1,"; Ein- und Auszug am selben Tag (Zählregel laut Vertrag prüfen)","")&amp;IF(S260=1,"; Kein Aufenthaltstag im Abrechnungsmonat",""),3,400)</f>
        <v/>
      </c>
      <c r="J260" s="22">
        <f>IF(LEN(B260)+LEN(C260)+LEN(D260)+LEN(E260)+LEN(F260)&gt;0,1,0)</f>
        <v/>
      </c>
      <c r="K260" s="22">
        <f>IF(J260=1,IF(ISNUMBER(D260),0,1),0)</f>
        <v/>
      </c>
      <c r="L260" s="22">
        <f>IF(LEN(E260)&gt;0,IF(ISNUMBER(E260),0,1),0)</f>
        <v/>
      </c>
      <c r="M260" s="22">
        <f>IF(ISNUMBER(D260),IF(ISNUMBER(E260),IF(_xlfn.DAYS(DATE(YEAR(E260),MONTH(E260),DAY(E260)),DATE(YEAR(D260),MONTH(D260),DAY(D260)))&lt;0,1,0),0),0)</f>
        <v/>
      </c>
      <c r="N260" s="22">
        <f>IF(J260=1,IF(LEN(B260)&gt;0,0,1),0)</f>
        <v/>
      </c>
      <c r="O260" s="22">
        <f>IF(LEN(B260)&gt;0,IF(SUMPRODUCT(($B$5:$B$504=B260)*1)&gt;1,1,0),0)</f>
        <v/>
      </c>
      <c r="P260" s="22">
        <f>IF(LEN(F260)&gt;0,IF(ISNUMBER(F260),IF(F260&lt;0,1,IF(F260&lt;&gt;INT(F260),1,0)),1),0)</f>
        <v/>
      </c>
      <c r="Q260" s="22">
        <f>IF(ISNUMBER(F260),IF(ISNUMBER(Eingaben!$C$16),IF(F260&gt;G260,1,0),0),0)</f>
        <v/>
      </c>
      <c r="R260" s="22">
        <f>IF(ISNUMBER(D260),IF(ISNUMBER(E260),IF(_xlfn.DAYS(DATE(YEAR(E260),MONTH(E260),DAY(E260)),DATE(YEAR(D260),MONTH(D260),DAY(D260)))=0,1,0),0),0)</f>
        <v/>
      </c>
      <c r="S260" s="22">
        <f>IF(J260=1,IF(ISNUMBER(Eingaben!$C$16),IF(K260+L260+M260+R260=0,IF(G260=0,1,0),0),0),0)</f>
        <v/>
      </c>
    </row>
    <row r="261">
      <c r="A261" s="22" t="n">
        <v>257</v>
      </c>
      <c r="B261" s="24" t="n"/>
      <c r="C261" s="24" t="n"/>
      <c r="D261" s="25" t="n"/>
      <c r="E261" s="25" t="n"/>
      <c r="F261" s="26" t="n"/>
      <c r="G261" s="27">
        <f>IF(ISNUMBER(Eingaben!$C$16),IF(ISNUMBER(D261),IF(LEN(E261)=0,MAX(0,_xlfn.DAYS(Eingaben!$C$17,MAX(DATE(YEAR(D261),MONTH(D261),DAY(D261)),Eingaben!$C$16))+1),IF(ISNUMBER(E261),IF(_xlfn.DAYS(DATE(YEAR(E261),MONTH(E261),DAY(E261)),DATE(YEAR(D261),MONTH(D261),DAY(D261)))&lt;0,0,MAX(0,MIN(_xlfn.DAYS(Eingaben!$C$17,MAX(DATE(YEAR(D261),MONTH(D261),DAY(D261)),Eingaben!$C$16)),MAX(_xlfn.DAYS(DATE(YEAR(E261),MONTH(E261),DAY(E261)),MAX(DATE(YEAR(D261),MONTH(D261),DAY(D261)),Eingaben!$C$16))-1+Eingaben!$C$19,_xlfn.DAYS(DATE(YEAR(D261),MONTH(D261),DAY(D261)),MAX(DATE(YEAR(D261),MONTH(D261),DAY(D261)),Eingaben!$C$16))))+1)),0)),0),0)</f>
        <v/>
      </c>
      <c r="H261" s="27">
        <f>MAX(0,G261-IF(ISNUMBER(F261),MAX(0,F261),0))</f>
        <v/>
      </c>
      <c r="I261" s="27">
        <f>MID(IF(K261=1,"; Einzug fehlt oder ist kein Datum","")&amp;IF(L261=1,"; Auszug ist kein Datum","")&amp;IF(M261=1,"; Auszug liegt vor Einzug","")&amp;IF(N261=1,"; Bewohner-ID fehlt","")&amp;IF(O261=1,"; Bewohner-ID doppelt","")&amp;IF(P261=1,"; Abwesenheitstage ungültig (ganze Zahl ab 0)","")&amp;IF(Q261=1,"; Abwesenheit größer als Aufenthaltstage","")&amp;IF(R261=1,"; Ein- und Auszug am selben Tag (Zählregel laut Vertrag prüfen)","")&amp;IF(S261=1,"; Kein Aufenthaltstag im Abrechnungsmonat",""),3,400)</f>
        <v/>
      </c>
      <c r="J261" s="22">
        <f>IF(LEN(B261)+LEN(C261)+LEN(D261)+LEN(E261)+LEN(F261)&gt;0,1,0)</f>
        <v/>
      </c>
      <c r="K261" s="22">
        <f>IF(J261=1,IF(ISNUMBER(D261),0,1),0)</f>
        <v/>
      </c>
      <c r="L261" s="22">
        <f>IF(LEN(E261)&gt;0,IF(ISNUMBER(E261),0,1),0)</f>
        <v/>
      </c>
      <c r="M261" s="22">
        <f>IF(ISNUMBER(D261),IF(ISNUMBER(E261),IF(_xlfn.DAYS(DATE(YEAR(E261),MONTH(E261),DAY(E261)),DATE(YEAR(D261),MONTH(D261),DAY(D261)))&lt;0,1,0),0),0)</f>
        <v/>
      </c>
      <c r="N261" s="22">
        <f>IF(J261=1,IF(LEN(B261)&gt;0,0,1),0)</f>
        <v/>
      </c>
      <c r="O261" s="22">
        <f>IF(LEN(B261)&gt;0,IF(SUMPRODUCT(($B$5:$B$504=B261)*1)&gt;1,1,0),0)</f>
        <v/>
      </c>
      <c r="P261" s="22">
        <f>IF(LEN(F261)&gt;0,IF(ISNUMBER(F261),IF(F261&lt;0,1,IF(F261&lt;&gt;INT(F261),1,0)),1),0)</f>
        <v/>
      </c>
      <c r="Q261" s="22">
        <f>IF(ISNUMBER(F261),IF(ISNUMBER(Eingaben!$C$16),IF(F261&gt;G261,1,0),0),0)</f>
        <v/>
      </c>
      <c r="R261" s="22">
        <f>IF(ISNUMBER(D261),IF(ISNUMBER(E261),IF(_xlfn.DAYS(DATE(YEAR(E261),MONTH(E261),DAY(E261)),DATE(YEAR(D261),MONTH(D261),DAY(D261)))=0,1,0),0),0)</f>
        <v/>
      </c>
      <c r="S261" s="22">
        <f>IF(J261=1,IF(ISNUMBER(Eingaben!$C$16),IF(K261+L261+M261+R261=0,IF(G261=0,1,0),0),0),0)</f>
        <v/>
      </c>
    </row>
    <row r="262">
      <c r="A262" s="22" t="n">
        <v>258</v>
      </c>
      <c r="B262" s="24" t="n"/>
      <c r="C262" s="24" t="n"/>
      <c r="D262" s="25" t="n"/>
      <c r="E262" s="25" t="n"/>
      <c r="F262" s="26" t="n"/>
      <c r="G262" s="27">
        <f>IF(ISNUMBER(Eingaben!$C$16),IF(ISNUMBER(D262),IF(LEN(E262)=0,MAX(0,_xlfn.DAYS(Eingaben!$C$17,MAX(DATE(YEAR(D262),MONTH(D262),DAY(D262)),Eingaben!$C$16))+1),IF(ISNUMBER(E262),IF(_xlfn.DAYS(DATE(YEAR(E262),MONTH(E262),DAY(E262)),DATE(YEAR(D262),MONTH(D262),DAY(D262)))&lt;0,0,MAX(0,MIN(_xlfn.DAYS(Eingaben!$C$17,MAX(DATE(YEAR(D262),MONTH(D262),DAY(D262)),Eingaben!$C$16)),MAX(_xlfn.DAYS(DATE(YEAR(E262),MONTH(E262),DAY(E262)),MAX(DATE(YEAR(D262),MONTH(D262),DAY(D262)),Eingaben!$C$16))-1+Eingaben!$C$19,_xlfn.DAYS(DATE(YEAR(D262),MONTH(D262),DAY(D262)),MAX(DATE(YEAR(D262),MONTH(D262),DAY(D262)),Eingaben!$C$16))))+1)),0)),0),0)</f>
        <v/>
      </c>
      <c r="H262" s="27">
        <f>MAX(0,G262-IF(ISNUMBER(F262),MAX(0,F262),0))</f>
        <v/>
      </c>
      <c r="I262" s="27">
        <f>MID(IF(K262=1,"; Einzug fehlt oder ist kein Datum","")&amp;IF(L262=1,"; Auszug ist kein Datum","")&amp;IF(M262=1,"; Auszug liegt vor Einzug","")&amp;IF(N262=1,"; Bewohner-ID fehlt","")&amp;IF(O262=1,"; Bewohner-ID doppelt","")&amp;IF(P262=1,"; Abwesenheitstage ungültig (ganze Zahl ab 0)","")&amp;IF(Q262=1,"; Abwesenheit größer als Aufenthaltstage","")&amp;IF(R262=1,"; Ein- und Auszug am selben Tag (Zählregel laut Vertrag prüfen)","")&amp;IF(S262=1,"; Kein Aufenthaltstag im Abrechnungsmonat",""),3,400)</f>
        <v/>
      </c>
      <c r="J262" s="22">
        <f>IF(LEN(B262)+LEN(C262)+LEN(D262)+LEN(E262)+LEN(F262)&gt;0,1,0)</f>
        <v/>
      </c>
      <c r="K262" s="22">
        <f>IF(J262=1,IF(ISNUMBER(D262),0,1),0)</f>
        <v/>
      </c>
      <c r="L262" s="22">
        <f>IF(LEN(E262)&gt;0,IF(ISNUMBER(E262),0,1),0)</f>
        <v/>
      </c>
      <c r="M262" s="22">
        <f>IF(ISNUMBER(D262),IF(ISNUMBER(E262),IF(_xlfn.DAYS(DATE(YEAR(E262),MONTH(E262),DAY(E262)),DATE(YEAR(D262),MONTH(D262),DAY(D262)))&lt;0,1,0),0),0)</f>
        <v/>
      </c>
      <c r="N262" s="22">
        <f>IF(J262=1,IF(LEN(B262)&gt;0,0,1),0)</f>
        <v/>
      </c>
      <c r="O262" s="22">
        <f>IF(LEN(B262)&gt;0,IF(SUMPRODUCT(($B$5:$B$504=B262)*1)&gt;1,1,0),0)</f>
        <v/>
      </c>
      <c r="P262" s="22">
        <f>IF(LEN(F262)&gt;0,IF(ISNUMBER(F262),IF(F262&lt;0,1,IF(F262&lt;&gt;INT(F262),1,0)),1),0)</f>
        <v/>
      </c>
      <c r="Q262" s="22">
        <f>IF(ISNUMBER(F262),IF(ISNUMBER(Eingaben!$C$16),IF(F262&gt;G262,1,0),0),0)</f>
        <v/>
      </c>
      <c r="R262" s="22">
        <f>IF(ISNUMBER(D262),IF(ISNUMBER(E262),IF(_xlfn.DAYS(DATE(YEAR(E262),MONTH(E262),DAY(E262)),DATE(YEAR(D262),MONTH(D262),DAY(D262)))=0,1,0),0),0)</f>
        <v/>
      </c>
      <c r="S262" s="22">
        <f>IF(J262=1,IF(ISNUMBER(Eingaben!$C$16),IF(K262+L262+M262+R262=0,IF(G262=0,1,0),0),0),0)</f>
        <v/>
      </c>
    </row>
    <row r="263">
      <c r="A263" s="22" t="n">
        <v>259</v>
      </c>
      <c r="B263" s="24" t="n"/>
      <c r="C263" s="24" t="n"/>
      <c r="D263" s="25" t="n"/>
      <c r="E263" s="25" t="n"/>
      <c r="F263" s="26" t="n"/>
      <c r="G263" s="27">
        <f>IF(ISNUMBER(Eingaben!$C$16),IF(ISNUMBER(D263),IF(LEN(E263)=0,MAX(0,_xlfn.DAYS(Eingaben!$C$17,MAX(DATE(YEAR(D263),MONTH(D263),DAY(D263)),Eingaben!$C$16))+1),IF(ISNUMBER(E263),IF(_xlfn.DAYS(DATE(YEAR(E263),MONTH(E263),DAY(E263)),DATE(YEAR(D263),MONTH(D263),DAY(D263)))&lt;0,0,MAX(0,MIN(_xlfn.DAYS(Eingaben!$C$17,MAX(DATE(YEAR(D263),MONTH(D263),DAY(D263)),Eingaben!$C$16)),MAX(_xlfn.DAYS(DATE(YEAR(E263),MONTH(E263),DAY(E263)),MAX(DATE(YEAR(D263),MONTH(D263),DAY(D263)),Eingaben!$C$16))-1+Eingaben!$C$19,_xlfn.DAYS(DATE(YEAR(D263),MONTH(D263),DAY(D263)),MAX(DATE(YEAR(D263),MONTH(D263),DAY(D263)),Eingaben!$C$16))))+1)),0)),0),0)</f>
        <v/>
      </c>
      <c r="H263" s="27">
        <f>MAX(0,G263-IF(ISNUMBER(F263),MAX(0,F263),0))</f>
        <v/>
      </c>
      <c r="I263" s="27">
        <f>MID(IF(K263=1,"; Einzug fehlt oder ist kein Datum","")&amp;IF(L263=1,"; Auszug ist kein Datum","")&amp;IF(M263=1,"; Auszug liegt vor Einzug","")&amp;IF(N263=1,"; Bewohner-ID fehlt","")&amp;IF(O263=1,"; Bewohner-ID doppelt","")&amp;IF(P263=1,"; Abwesenheitstage ungültig (ganze Zahl ab 0)","")&amp;IF(Q263=1,"; Abwesenheit größer als Aufenthaltstage","")&amp;IF(R263=1,"; Ein- und Auszug am selben Tag (Zählregel laut Vertrag prüfen)","")&amp;IF(S263=1,"; Kein Aufenthaltstag im Abrechnungsmonat",""),3,400)</f>
        <v/>
      </c>
      <c r="J263" s="22">
        <f>IF(LEN(B263)+LEN(C263)+LEN(D263)+LEN(E263)+LEN(F263)&gt;0,1,0)</f>
        <v/>
      </c>
      <c r="K263" s="22">
        <f>IF(J263=1,IF(ISNUMBER(D263),0,1),0)</f>
        <v/>
      </c>
      <c r="L263" s="22">
        <f>IF(LEN(E263)&gt;0,IF(ISNUMBER(E263),0,1),0)</f>
        <v/>
      </c>
      <c r="M263" s="22">
        <f>IF(ISNUMBER(D263),IF(ISNUMBER(E263),IF(_xlfn.DAYS(DATE(YEAR(E263),MONTH(E263),DAY(E263)),DATE(YEAR(D263),MONTH(D263),DAY(D263)))&lt;0,1,0),0),0)</f>
        <v/>
      </c>
      <c r="N263" s="22">
        <f>IF(J263=1,IF(LEN(B263)&gt;0,0,1),0)</f>
        <v/>
      </c>
      <c r="O263" s="22">
        <f>IF(LEN(B263)&gt;0,IF(SUMPRODUCT(($B$5:$B$504=B263)*1)&gt;1,1,0),0)</f>
        <v/>
      </c>
      <c r="P263" s="22">
        <f>IF(LEN(F263)&gt;0,IF(ISNUMBER(F263),IF(F263&lt;0,1,IF(F263&lt;&gt;INT(F263),1,0)),1),0)</f>
        <v/>
      </c>
      <c r="Q263" s="22">
        <f>IF(ISNUMBER(F263),IF(ISNUMBER(Eingaben!$C$16),IF(F263&gt;G263,1,0),0),0)</f>
        <v/>
      </c>
      <c r="R263" s="22">
        <f>IF(ISNUMBER(D263),IF(ISNUMBER(E263),IF(_xlfn.DAYS(DATE(YEAR(E263),MONTH(E263),DAY(E263)),DATE(YEAR(D263),MONTH(D263),DAY(D263)))=0,1,0),0),0)</f>
        <v/>
      </c>
      <c r="S263" s="22">
        <f>IF(J263=1,IF(ISNUMBER(Eingaben!$C$16),IF(K263+L263+M263+R263=0,IF(G263=0,1,0),0),0),0)</f>
        <v/>
      </c>
    </row>
    <row r="264">
      <c r="A264" s="22" t="n">
        <v>260</v>
      </c>
      <c r="B264" s="24" t="n"/>
      <c r="C264" s="24" t="n"/>
      <c r="D264" s="25" t="n"/>
      <c r="E264" s="25" t="n"/>
      <c r="F264" s="26" t="n"/>
      <c r="G264" s="27">
        <f>IF(ISNUMBER(Eingaben!$C$16),IF(ISNUMBER(D264),IF(LEN(E264)=0,MAX(0,_xlfn.DAYS(Eingaben!$C$17,MAX(DATE(YEAR(D264),MONTH(D264),DAY(D264)),Eingaben!$C$16))+1),IF(ISNUMBER(E264),IF(_xlfn.DAYS(DATE(YEAR(E264),MONTH(E264),DAY(E264)),DATE(YEAR(D264),MONTH(D264),DAY(D264)))&lt;0,0,MAX(0,MIN(_xlfn.DAYS(Eingaben!$C$17,MAX(DATE(YEAR(D264),MONTH(D264),DAY(D264)),Eingaben!$C$16)),MAX(_xlfn.DAYS(DATE(YEAR(E264),MONTH(E264),DAY(E264)),MAX(DATE(YEAR(D264),MONTH(D264),DAY(D264)),Eingaben!$C$16))-1+Eingaben!$C$19,_xlfn.DAYS(DATE(YEAR(D264),MONTH(D264),DAY(D264)),MAX(DATE(YEAR(D264),MONTH(D264),DAY(D264)),Eingaben!$C$16))))+1)),0)),0),0)</f>
        <v/>
      </c>
      <c r="H264" s="27">
        <f>MAX(0,G264-IF(ISNUMBER(F264),MAX(0,F264),0))</f>
        <v/>
      </c>
      <c r="I264" s="27">
        <f>MID(IF(K264=1,"; Einzug fehlt oder ist kein Datum","")&amp;IF(L264=1,"; Auszug ist kein Datum","")&amp;IF(M264=1,"; Auszug liegt vor Einzug","")&amp;IF(N264=1,"; Bewohner-ID fehlt","")&amp;IF(O264=1,"; Bewohner-ID doppelt","")&amp;IF(P264=1,"; Abwesenheitstage ungültig (ganze Zahl ab 0)","")&amp;IF(Q264=1,"; Abwesenheit größer als Aufenthaltstage","")&amp;IF(R264=1,"; Ein- und Auszug am selben Tag (Zählregel laut Vertrag prüfen)","")&amp;IF(S264=1,"; Kein Aufenthaltstag im Abrechnungsmonat",""),3,400)</f>
        <v/>
      </c>
      <c r="J264" s="22">
        <f>IF(LEN(B264)+LEN(C264)+LEN(D264)+LEN(E264)+LEN(F264)&gt;0,1,0)</f>
        <v/>
      </c>
      <c r="K264" s="22">
        <f>IF(J264=1,IF(ISNUMBER(D264),0,1),0)</f>
        <v/>
      </c>
      <c r="L264" s="22">
        <f>IF(LEN(E264)&gt;0,IF(ISNUMBER(E264),0,1),0)</f>
        <v/>
      </c>
      <c r="M264" s="22">
        <f>IF(ISNUMBER(D264),IF(ISNUMBER(E264),IF(_xlfn.DAYS(DATE(YEAR(E264),MONTH(E264),DAY(E264)),DATE(YEAR(D264),MONTH(D264),DAY(D264)))&lt;0,1,0),0),0)</f>
        <v/>
      </c>
      <c r="N264" s="22">
        <f>IF(J264=1,IF(LEN(B264)&gt;0,0,1),0)</f>
        <v/>
      </c>
      <c r="O264" s="22">
        <f>IF(LEN(B264)&gt;0,IF(SUMPRODUCT(($B$5:$B$504=B264)*1)&gt;1,1,0),0)</f>
        <v/>
      </c>
      <c r="P264" s="22">
        <f>IF(LEN(F264)&gt;0,IF(ISNUMBER(F264),IF(F264&lt;0,1,IF(F264&lt;&gt;INT(F264),1,0)),1),0)</f>
        <v/>
      </c>
      <c r="Q264" s="22">
        <f>IF(ISNUMBER(F264),IF(ISNUMBER(Eingaben!$C$16),IF(F264&gt;G264,1,0),0),0)</f>
        <v/>
      </c>
      <c r="R264" s="22">
        <f>IF(ISNUMBER(D264),IF(ISNUMBER(E264),IF(_xlfn.DAYS(DATE(YEAR(E264),MONTH(E264),DAY(E264)),DATE(YEAR(D264),MONTH(D264),DAY(D264)))=0,1,0),0),0)</f>
        <v/>
      </c>
      <c r="S264" s="22">
        <f>IF(J264=1,IF(ISNUMBER(Eingaben!$C$16),IF(K264+L264+M264+R264=0,IF(G264=0,1,0),0),0),0)</f>
        <v/>
      </c>
    </row>
    <row r="265">
      <c r="A265" s="22" t="n">
        <v>261</v>
      </c>
      <c r="B265" s="24" t="n"/>
      <c r="C265" s="24" t="n"/>
      <c r="D265" s="25" t="n"/>
      <c r="E265" s="25" t="n"/>
      <c r="F265" s="26" t="n"/>
      <c r="G265" s="27">
        <f>IF(ISNUMBER(Eingaben!$C$16),IF(ISNUMBER(D265),IF(LEN(E265)=0,MAX(0,_xlfn.DAYS(Eingaben!$C$17,MAX(DATE(YEAR(D265),MONTH(D265),DAY(D265)),Eingaben!$C$16))+1),IF(ISNUMBER(E265),IF(_xlfn.DAYS(DATE(YEAR(E265),MONTH(E265),DAY(E265)),DATE(YEAR(D265),MONTH(D265),DAY(D265)))&lt;0,0,MAX(0,MIN(_xlfn.DAYS(Eingaben!$C$17,MAX(DATE(YEAR(D265),MONTH(D265),DAY(D265)),Eingaben!$C$16)),MAX(_xlfn.DAYS(DATE(YEAR(E265),MONTH(E265),DAY(E265)),MAX(DATE(YEAR(D265),MONTH(D265),DAY(D265)),Eingaben!$C$16))-1+Eingaben!$C$19,_xlfn.DAYS(DATE(YEAR(D265),MONTH(D265),DAY(D265)),MAX(DATE(YEAR(D265),MONTH(D265),DAY(D265)),Eingaben!$C$16))))+1)),0)),0),0)</f>
        <v/>
      </c>
      <c r="H265" s="27">
        <f>MAX(0,G265-IF(ISNUMBER(F265),MAX(0,F265),0))</f>
        <v/>
      </c>
      <c r="I265" s="27">
        <f>MID(IF(K265=1,"; Einzug fehlt oder ist kein Datum","")&amp;IF(L265=1,"; Auszug ist kein Datum","")&amp;IF(M265=1,"; Auszug liegt vor Einzug","")&amp;IF(N265=1,"; Bewohner-ID fehlt","")&amp;IF(O265=1,"; Bewohner-ID doppelt","")&amp;IF(P265=1,"; Abwesenheitstage ungültig (ganze Zahl ab 0)","")&amp;IF(Q265=1,"; Abwesenheit größer als Aufenthaltstage","")&amp;IF(R265=1,"; Ein- und Auszug am selben Tag (Zählregel laut Vertrag prüfen)","")&amp;IF(S265=1,"; Kein Aufenthaltstag im Abrechnungsmonat",""),3,400)</f>
        <v/>
      </c>
      <c r="J265" s="22">
        <f>IF(LEN(B265)+LEN(C265)+LEN(D265)+LEN(E265)+LEN(F265)&gt;0,1,0)</f>
        <v/>
      </c>
      <c r="K265" s="22">
        <f>IF(J265=1,IF(ISNUMBER(D265),0,1),0)</f>
        <v/>
      </c>
      <c r="L265" s="22">
        <f>IF(LEN(E265)&gt;0,IF(ISNUMBER(E265),0,1),0)</f>
        <v/>
      </c>
      <c r="M265" s="22">
        <f>IF(ISNUMBER(D265),IF(ISNUMBER(E265),IF(_xlfn.DAYS(DATE(YEAR(E265),MONTH(E265),DAY(E265)),DATE(YEAR(D265),MONTH(D265),DAY(D265)))&lt;0,1,0),0),0)</f>
        <v/>
      </c>
      <c r="N265" s="22">
        <f>IF(J265=1,IF(LEN(B265)&gt;0,0,1),0)</f>
        <v/>
      </c>
      <c r="O265" s="22">
        <f>IF(LEN(B265)&gt;0,IF(SUMPRODUCT(($B$5:$B$504=B265)*1)&gt;1,1,0),0)</f>
        <v/>
      </c>
      <c r="P265" s="22">
        <f>IF(LEN(F265)&gt;0,IF(ISNUMBER(F265),IF(F265&lt;0,1,IF(F265&lt;&gt;INT(F265),1,0)),1),0)</f>
        <v/>
      </c>
      <c r="Q265" s="22">
        <f>IF(ISNUMBER(F265),IF(ISNUMBER(Eingaben!$C$16),IF(F265&gt;G265,1,0),0),0)</f>
        <v/>
      </c>
      <c r="R265" s="22">
        <f>IF(ISNUMBER(D265),IF(ISNUMBER(E265),IF(_xlfn.DAYS(DATE(YEAR(E265),MONTH(E265),DAY(E265)),DATE(YEAR(D265),MONTH(D265),DAY(D265)))=0,1,0),0),0)</f>
        <v/>
      </c>
      <c r="S265" s="22">
        <f>IF(J265=1,IF(ISNUMBER(Eingaben!$C$16),IF(K265+L265+M265+R265=0,IF(G265=0,1,0),0),0),0)</f>
        <v/>
      </c>
    </row>
    <row r="266">
      <c r="A266" s="22" t="n">
        <v>262</v>
      </c>
      <c r="B266" s="24" t="n"/>
      <c r="C266" s="24" t="n"/>
      <c r="D266" s="25" t="n"/>
      <c r="E266" s="25" t="n"/>
      <c r="F266" s="26" t="n"/>
      <c r="G266" s="27">
        <f>IF(ISNUMBER(Eingaben!$C$16),IF(ISNUMBER(D266),IF(LEN(E266)=0,MAX(0,_xlfn.DAYS(Eingaben!$C$17,MAX(DATE(YEAR(D266),MONTH(D266),DAY(D266)),Eingaben!$C$16))+1),IF(ISNUMBER(E266),IF(_xlfn.DAYS(DATE(YEAR(E266),MONTH(E266),DAY(E266)),DATE(YEAR(D266),MONTH(D266),DAY(D266)))&lt;0,0,MAX(0,MIN(_xlfn.DAYS(Eingaben!$C$17,MAX(DATE(YEAR(D266),MONTH(D266),DAY(D266)),Eingaben!$C$16)),MAX(_xlfn.DAYS(DATE(YEAR(E266),MONTH(E266),DAY(E266)),MAX(DATE(YEAR(D266),MONTH(D266),DAY(D266)),Eingaben!$C$16))-1+Eingaben!$C$19,_xlfn.DAYS(DATE(YEAR(D266),MONTH(D266),DAY(D266)),MAX(DATE(YEAR(D266),MONTH(D266),DAY(D266)),Eingaben!$C$16))))+1)),0)),0),0)</f>
        <v/>
      </c>
      <c r="H266" s="27">
        <f>MAX(0,G266-IF(ISNUMBER(F266),MAX(0,F266),0))</f>
        <v/>
      </c>
      <c r="I266" s="27">
        <f>MID(IF(K266=1,"; Einzug fehlt oder ist kein Datum","")&amp;IF(L266=1,"; Auszug ist kein Datum","")&amp;IF(M266=1,"; Auszug liegt vor Einzug","")&amp;IF(N266=1,"; Bewohner-ID fehlt","")&amp;IF(O266=1,"; Bewohner-ID doppelt","")&amp;IF(P266=1,"; Abwesenheitstage ungültig (ganze Zahl ab 0)","")&amp;IF(Q266=1,"; Abwesenheit größer als Aufenthaltstage","")&amp;IF(R266=1,"; Ein- und Auszug am selben Tag (Zählregel laut Vertrag prüfen)","")&amp;IF(S266=1,"; Kein Aufenthaltstag im Abrechnungsmonat",""),3,400)</f>
        <v/>
      </c>
      <c r="J266" s="22">
        <f>IF(LEN(B266)+LEN(C266)+LEN(D266)+LEN(E266)+LEN(F266)&gt;0,1,0)</f>
        <v/>
      </c>
      <c r="K266" s="22">
        <f>IF(J266=1,IF(ISNUMBER(D266),0,1),0)</f>
        <v/>
      </c>
      <c r="L266" s="22">
        <f>IF(LEN(E266)&gt;0,IF(ISNUMBER(E266),0,1),0)</f>
        <v/>
      </c>
      <c r="M266" s="22">
        <f>IF(ISNUMBER(D266),IF(ISNUMBER(E266),IF(_xlfn.DAYS(DATE(YEAR(E266),MONTH(E266),DAY(E266)),DATE(YEAR(D266),MONTH(D266),DAY(D266)))&lt;0,1,0),0),0)</f>
        <v/>
      </c>
      <c r="N266" s="22">
        <f>IF(J266=1,IF(LEN(B266)&gt;0,0,1),0)</f>
        <v/>
      </c>
      <c r="O266" s="22">
        <f>IF(LEN(B266)&gt;0,IF(SUMPRODUCT(($B$5:$B$504=B266)*1)&gt;1,1,0),0)</f>
        <v/>
      </c>
      <c r="P266" s="22">
        <f>IF(LEN(F266)&gt;0,IF(ISNUMBER(F266),IF(F266&lt;0,1,IF(F266&lt;&gt;INT(F266),1,0)),1),0)</f>
        <v/>
      </c>
      <c r="Q266" s="22">
        <f>IF(ISNUMBER(F266),IF(ISNUMBER(Eingaben!$C$16),IF(F266&gt;G266,1,0),0),0)</f>
        <v/>
      </c>
      <c r="R266" s="22">
        <f>IF(ISNUMBER(D266),IF(ISNUMBER(E266),IF(_xlfn.DAYS(DATE(YEAR(E266),MONTH(E266),DAY(E266)),DATE(YEAR(D266),MONTH(D266),DAY(D266)))=0,1,0),0),0)</f>
        <v/>
      </c>
      <c r="S266" s="22">
        <f>IF(J266=1,IF(ISNUMBER(Eingaben!$C$16),IF(K266+L266+M266+R266=0,IF(G266=0,1,0),0),0),0)</f>
        <v/>
      </c>
    </row>
    <row r="267">
      <c r="A267" s="22" t="n">
        <v>263</v>
      </c>
      <c r="B267" s="24" t="n"/>
      <c r="C267" s="24" t="n"/>
      <c r="D267" s="25" t="n"/>
      <c r="E267" s="25" t="n"/>
      <c r="F267" s="26" t="n"/>
      <c r="G267" s="27">
        <f>IF(ISNUMBER(Eingaben!$C$16),IF(ISNUMBER(D267),IF(LEN(E267)=0,MAX(0,_xlfn.DAYS(Eingaben!$C$17,MAX(DATE(YEAR(D267),MONTH(D267),DAY(D267)),Eingaben!$C$16))+1),IF(ISNUMBER(E267),IF(_xlfn.DAYS(DATE(YEAR(E267),MONTH(E267),DAY(E267)),DATE(YEAR(D267),MONTH(D267),DAY(D267)))&lt;0,0,MAX(0,MIN(_xlfn.DAYS(Eingaben!$C$17,MAX(DATE(YEAR(D267),MONTH(D267),DAY(D267)),Eingaben!$C$16)),MAX(_xlfn.DAYS(DATE(YEAR(E267),MONTH(E267),DAY(E267)),MAX(DATE(YEAR(D267),MONTH(D267),DAY(D267)),Eingaben!$C$16))-1+Eingaben!$C$19,_xlfn.DAYS(DATE(YEAR(D267),MONTH(D267),DAY(D267)),MAX(DATE(YEAR(D267),MONTH(D267),DAY(D267)),Eingaben!$C$16))))+1)),0)),0),0)</f>
        <v/>
      </c>
      <c r="H267" s="27">
        <f>MAX(0,G267-IF(ISNUMBER(F267),MAX(0,F267),0))</f>
        <v/>
      </c>
      <c r="I267" s="27">
        <f>MID(IF(K267=1,"; Einzug fehlt oder ist kein Datum","")&amp;IF(L267=1,"; Auszug ist kein Datum","")&amp;IF(M267=1,"; Auszug liegt vor Einzug","")&amp;IF(N267=1,"; Bewohner-ID fehlt","")&amp;IF(O267=1,"; Bewohner-ID doppelt","")&amp;IF(P267=1,"; Abwesenheitstage ungültig (ganze Zahl ab 0)","")&amp;IF(Q267=1,"; Abwesenheit größer als Aufenthaltstage","")&amp;IF(R267=1,"; Ein- und Auszug am selben Tag (Zählregel laut Vertrag prüfen)","")&amp;IF(S267=1,"; Kein Aufenthaltstag im Abrechnungsmonat",""),3,400)</f>
        <v/>
      </c>
      <c r="J267" s="22">
        <f>IF(LEN(B267)+LEN(C267)+LEN(D267)+LEN(E267)+LEN(F267)&gt;0,1,0)</f>
        <v/>
      </c>
      <c r="K267" s="22">
        <f>IF(J267=1,IF(ISNUMBER(D267),0,1),0)</f>
        <v/>
      </c>
      <c r="L267" s="22">
        <f>IF(LEN(E267)&gt;0,IF(ISNUMBER(E267),0,1),0)</f>
        <v/>
      </c>
      <c r="M267" s="22">
        <f>IF(ISNUMBER(D267),IF(ISNUMBER(E267),IF(_xlfn.DAYS(DATE(YEAR(E267),MONTH(E267),DAY(E267)),DATE(YEAR(D267),MONTH(D267),DAY(D267)))&lt;0,1,0),0),0)</f>
        <v/>
      </c>
      <c r="N267" s="22">
        <f>IF(J267=1,IF(LEN(B267)&gt;0,0,1),0)</f>
        <v/>
      </c>
      <c r="O267" s="22">
        <f>IF(LEN(B267)&gt;0,IF(SUMPRODUCT(($B$5:$B$504=B267)*1)&gt;1,1,0),0)</f>
        <v/>
      </c>
      <c r="P267" s="22">
        <f>IF(LEN(F267)&gt;0,IF(ISNUMBER(F267),IF(F267&lt;0,1,IF(F267&lt;&gt;INT(F267),1,0)),1),0)</f>
        <v/>
      </c>
      <c r="Q267" s="22">
        <f>IF(ISNUMBER(F267),IF(ISNUMBER(Eingaben!$C$16),IF(F267&gt;G267,1,0),0),0)</f>
        <v/>
      </c>
      <c r="R267" s="22">
        <f>IF(ISNUMBER(D267),IF(ISNUMBER(E267),IF(_xlfn.DAYS(DATE(YEAR(E267),MONTH(E267),DAY(E267)),DATE(YEAR(D267),MONTH(D267),DAY(D267)))=0,1,0),0),0)</f>
        <v/>
      </c>
      <c r="S267" s="22">
        <f>IF(J267=1,IF(ISNUMBER(Eingaben!$C$16),IF(K267+L267+M267+R267=0,IF(G267=0,1,0),0),0),0)</f>
        <v/>
      </c>
    </row>
    <row r="268">
      <c r="A268" s="22" t="n">
        <v>264</v>
      </c>
      <c r="B268" s="24" t="n"/>
      <c r="C268" s="24" t="n"/>
      <c r="D268" s="25" t="n"/>
      <c r="E268" s="25" t="n"/>
      <c r="F268" s="26" t="n"/>
      <c r="G268" s="27">
        <f>IF(ISNUMBER(Eingaben!$C$16),IF(ISNUMBER(D268),IF(LEN(E268)=0,MAX(0,_xlfn.DAYS(Eingaben!$C$17,MAX(DATE(YEAR(D268),MONTH(D268),DAY(D268)),Eingaben!$C$16))+1),IF(ISNUMBER(E268),IF(_xlfn.DAYS(DATE(YEAR(E268),MONTH(E268),DAY(E268)),DATE(YEAR(D268),MONTH(D268),DAY(D268)))&lt;0,0,MAX(0,MIN(_xlfn.DAYS(Eingaben!$C$17,MAX(DATE(YEAR(D268),MONTH(D268),DAY(D268)),Eingaben!$C$16)),MAX(_xlfn.DAYS(DATE(YEAR(E268),MONTH(E268),DAY(E268)),MAX(DATE(YEAR(D268),MONTH(D268),DAY(D268)),Eingaben!$C$16))-1+Eingaben!$C$19,_xlfn.DAYS(DATE(YEAR(D268),MONTH(D268),DAY(D268)),MAX(DATE(YEAR(D268),MONTH(D268),DAY(D268)),Eingaben!$C$16))))+1)),0)),0),0)</f>
        <v/>
      </c>
      <c r="H268" s="27">
        <f>MAX(0,G268-IF(ISNUMBER(F268),MAX(0,F268),0))</f>
        <v/>
      </c>
      <c r="I268" s="27">
        <f>MID(IF(K268=1,"; Einzug fehlt oder ist kein Datum","")&amp;IF(L268=1,"; Auszug ist kein Datum","")&amp;IF(M268=1,"; Auszug liegt vor Einzug","")&amp;IF(N268=1,"; Bewohner-ID fehlt","")&amp;IF(O268=1,"; Bewohner-ID doppelt","")&amp;IF(P268=1,"; Abwesenheitstage ungültig (ganze Zahl ab 0)","")&amp;IF(Q268=1,"; Abwesenheit größer als Aufenthaltstage","")&amp;IF(R268=1,"; Ein- und Auszug am selben Tag (Zählregel laut Vertrag prüfen)","")&amp;IF(S268=1,"; Kein Aufenthaltstag im Abrechnungsmonat",""),3,400)</f>
        <v/>
      </c>
      <c r="J268" s="22">
        <f>IF(LEN(B268)+LEN(C268)+LEN(D268)+LEN(E268)+LEN(F268)&gt;0,1,0)</f>
        <v/>
      </c>
      <c r="K268" s="22">
        <f>IF(J268=1,IF(ISNUMBER(D268),0,1),0)</f>
        <v/>
      </c>
      <c r="L268" s="22">
        <f>IF(LEN(E268)&gt;0,IF(ISNUMBER(E268),0,1),0)</f>
        <v/>
      </c>
      <c r="M268" s="22">
        <f>IF(ISNUMBER(D268),IF(ISNUMBER(E268),IF(_xlfn.DAYS(DATE(YEAR(E268),MONTH(E268),DAY(E268)),DATE(YEAR(D268),MONTH(D268),DAY(D268)))&lt;0,1,0),0),0)</f>
        <v/>
      </c>
      <c r="N268" s="22">
        <f>IF(J268=1,IF(LEN(B268)&gt;0,0,1),0)</f>
        <v/>
      </c>
      <c r="O268" s="22">
        <f>IF(LEN(B268)&gt;0,IF(SUMPRODUCT(($B$5:$B$504=B268)*1)&gt;1,1,0),0)</f>
        <v/>
      </c>
      <c r="P268" s="22">
        <f>IF(LEN(F268)&gt;0,IF(ISNUMBER(F268),IF(F268&lt;0,1,IF(F268&lt;&gt;INT(F268),1,0)),1),0)</f>
        <v/>
      </c>
      <c r="Q268" s="22">
        <f>IF(ISNUMBER(F268),IF(ISNUMBER(Eingaben!$C$16),IF(F268&gt;G268,1,0),0),0)</f>
        <v/>
      </c>
      <c r="R268" s="22">
        <f>IF(ISNUMBER(D268),IF(ISNUMBER(E268),IF(_xlfn.DAYS(DATE(YEAR(E268),MONTH(E268),DAY(E268)),DATE(YEAR(D268),MONTH(D268),DAY(D268)))=0,1,0),0),0)</f>
        <v/>
      </c>
      <c r="S268" s="22">
        <f>IF(J268=1,IF(ISNUMBER(Eingaben!$C$16),IF(K268+L268+M268+R268=0,IF(G268=0,1,0),0),0),0)</f>
        <v/>
      </c>
    </row>
    <row r="269">
      <c r="A269" s="22" t="n">
        <v>265</v>
      </c>
      <c r="B269" s="24" t="n"/>
      <c r="C269" s="24" t="n"/>
      <c r="D269" s="25" t="n"/>
      <c r="E269" s="25" t="n"/>
      <c r="F269" s="26" t="n"/>
      <c r="G269" s="27">
        <f>IF(ISNUMBER(Eingaben!$C$16),IF(ISNUMBER(D269),IF(LEN(E269)=0,MAX(0,_xlfn.DAYS(Eingaben!$C$17,MAX(DATE(YEAR(D269),MONTH(D269),DAY(D269)),Eingaben!$C$16))+1),IF(ISNUMBER(E269),IF(_xlfn.DAYS(DATE(YEAR(E269),MONTH(E269),DAY(E269)),DATE(YEAR(D269),MONTH(D269),DAY(D269)))&lt;0,0,MAX(0,MIN(_xlfn.DAYS(Eingaben!$C$17,MAX(DATE(YEAR(D269),MONTH(D269),DAY(D269)),Eingaben!$C$16)),MAX(_xlfn.DAYS(DATE(YEAR(E269),MONTH(E269),DAY(E269)),MAX(DATE(YEAR(D269),MONTH(D269),DAY(D269)),Eingaben!$C$16))-1+Eingaben!$C$19,_xlfn.DAYS(DATE(YEAR(D269),MONTH(D269),DAY(D269)),MAX(DATE(YEAR(D269),MONTH(D269),DAY(D269)),Eingaben!$C$16))))+1)),0)),0),0)</f>
        <v/>
      </c>
      <c r="H269" s="27">
        <f>MAX(0,G269-IF(ISNUMBER(F269),MAX(0,F269),0))</f>
        <v/>
      </c>
      <c r="I269" s="27">
        <f>MID(IF(K269=1,"; Einzug fehlt oder ist kein Datum","")&amp;IF(L269=1,"; Auszug ist kein Datum","")&amp;IF(M269=1,"; Auszug liegt vor Einzug","")&amp;IF(N269=1,"; Bewohner-ID fehlt","")&amp;IF(O269=1,"; Bewohner-ID doppelt","")&amp;IF(P269=1,"; Abwesenheitstage ungültig (ganze Zahl ab 0)","")&amp;IF(Q269=1,"; Abwesenheit größer als Aufenthaltstage","")&amp;IF(R269=1,"; Ein- und Auszug am selben Tag (Zählregel laut Vertrag prüfen)","")&amp;IF(S269=1,"; Kein Aufenthaltstag im Abrechnungsmonat",""),3,400)</f>
        <v/>
      </c>
      <c r="J269" s="22">
        <f>IF(LEN(B269)+LEN(C269)+LEN(D269)+LEN(E269)+LEN(F269)&gt;0,1,0)</f>
        <v/>
      </c>
      <c r="K269" s="22">
        <f>IF(J269=1,IF(ISNUMBER(D269),0,1),0)</f>
        <v/>
      </c>
      <c r="L269" s="22">
        <f>IF(LEN(E269)&gt;0,IF(ISNUMBER(E269),0,1),0)</f>
        <v/>
      </c>
      <c r="M269" s="22">
        <f>IF(ISNUMBER(D269),IF(ISNUMBER(E269),IF(_xlfn.DAYS(DATE(YEAR(E269),MONTH(E269),DAY(E269)),DATE(YEAR(D269),MONTH(D269),DAY(D269)))&lt;0,1,0),0),0)</f>
        <v/>
      </c>
      <c r="N269" s="22">
        <f>IF(J269=1,IF(LEN(B269)&gt;0,0,1),0)</f>
        <v/>
      </c>
      <c r="O269" s="22">
        <f>IF(LEN(B269)&gt;0,IF(SUMPRODUCT(($B$5:$B$504=B269)*1)&gt;1,1,0),0)</f>
        <v/>
      </c>
      <c r="P269" s="22">
        <f>IF(LEN(F269)&gt;0,IF(ISNUMBER(F269),IF(F269&lt;0,1,IF(F269&lt;&gt;INT(F269),1,0)),1),0)</f>
        <v/>
      </c>
      <c r="Q269" s="22">
        <f>IF(ISNUMBER(F269),IF(ISNUMBER(Eingaben!$C$16),IF(F269&gt;G269,1,0),0),0)</f>
        <v/>
      </c>
      <c r="R269" s="22">
        <f>IF(ISNUMBER(D269),IF(ISNUMBER(E269),IF(_xlfn.DAYS(DATE(YEAR(E269),MONTH(E269),DAY(E269)),DATE(YEAR(D269),MONTH(D269),DAY(D269)))=0,1,0),0),0)</f>
        <v/>
      </c>
      <c r="S269" s="22">
        <f>IF(J269=1,IF(ISNUMBER(Eingaben!$C$16),IF(K269+L269+M269+R269=0,IF(G269=0,1,0),0),0),0)</f>
        <v/>
      </c>
    </row>
    <row r="270">
      <c r="A270" s="22" t="n">
        <v>266</v>
      </c>
      <c r="B270" s="24" t="n"/>
      <c r="C270" s="24" t="n"/>
      <c r="D270" s="25" t="n"/>
      <c r="E270" s="25" t="n"/>
      <c r="F270" s="26" t="n"/>
      <c r="G270" s="27">
        <f>IF(ISNUMBER(Eingaben!$C$16),IF(ISNUMBER(D270),IF(LEN(E270)=0,MAX(0,_xlfn.DAYS(Eingaben!$C$17,MAX(DATE(YEAR(D270),MONTH(D270),DAY(D270)),Eingaben!$C$16))+1),IF(ISNUMBER(E270),IF(_xlfn.DAYS(DATE(YEAR(E270),MONTH(E270),DAY(E270)),DATE(YEAR(D270),MONTH(D270),DAY(D270)))&lt;0,0,MAX(0,MIN(_xlfn.DAYS(Eingaben!$C$17,MAX(DATE(YEAR(D270),MONTH(D270),DAY(D270)),Eingaben!$C$16)),MAX(_xlfn.DAYS(DATE(YEAR(E270),MONTH(E270),DAY(E270)),MAX(DATE(YEAR(D270),MONTH(D270),DAY(D270)),Eingaben!$C$16))-1+Eingaben!$C$19,_xlfn.DAYS(DATE(YEAR(D270),MONTH(D270),DAY(D270)),MAX(DATE(YEAR(D270),MONTH(D270),DAY(D270)),Eingaben!$C$16))))+1)),0)),0),0)</f>
        <v/>
      </c>
      <c r="H270" s="27">
        <f>MAX(0,G270-IF(ISNUMBER(F270),MAX(0,F270),0))</f>
        <v/>
      </c>
      <c r="I270" s="27">
        <f>MID(IF(K270=1,"; Einzug fehlt oder ist kein Datum","")&amp;IF(L270=1,"; Auszug ist kein Datum","")&amp;IF(M270=1,"; Auszug liegt vor Einzug","")&amp;IF(N270=1,"; Bewohner-ID fehlt","")&amp;IF(O270=1,"; Bewohner-ID doppelt","")&amp;IF(P270=1,"; Abwesenheitstage ungültig (ganze Zahl ab 0)","")&amp;IF(Q270=1,"; Abwesenheit größer als Aufenthaltstage","")&amp;IF(R270=1,"; Ein- und Auszug am selben Tag (Zählregel laut Vertrag prüfen)","")&amp;IF(S270=1,"; Kein Aufenthaltstag im Abrechnungsmonat",""),3,400)</f>
        <v/>
      </c>
      <c r="J270" s="22">
        <f>IF(LEN(B270)+LEN(C270)+LEN(D270)+LEN(E270)+LEN(F270)&gt;0,1,0)</f>
        <v/>
      </c>
      <c r="K270" s="22">
        <f>IF(J270=1,IF(ISNUMBER(D270),0,1),0)</f>
        <v/>
      </c>
      <c r="L270" s="22">
        <f>IF(LEN(E270)&gt;0,IF(ISNUMBER(E270),0,1),0)</f>
        <v/>
      </c>
      <c r="M270" s="22">
        <f>IF(ISNUMBER(D270),IF(ISNUMBER(E270),IF(_xlfn.DAYS(DATE(YEAR(E270),MONTH(E270),DAY(E270)),DATE(YEAR(D270),MONTH(D270),DAY(D270)))&lt;0,1,0),0),0)</f>
        <v/>
      </c>
      <c r="N270" s="22">
        <f>IF(J270=1,IF(LEN(B270)&gt;0,0,1),0)</f>
        <v/>
      </c>
      <c r="O270" s="22">
        <f>IF(LEN(B270)&gt;0,IF(SUMPRODUCT(($B$5:$B$504=B270)*1)&gt;1,1,0),0)</f>
        <v/>
      </c>
      <c r="P270" s="22">
        <f>IF(LEN(F270)&gt;0,IF(ISNUMBER(F270),IF(F270&lt;0,1,IF(F270&lt;&gt;INT(F270),1,0)),1),0)</f>
        <v/>
      </c>
      <c r="Q270" s="22">
        <f>IF(ISNUMBER(F270),IF(ISNUMBER(Eingaben!$C$16),IF(F270&gt;G270,1,0),0),0)</f>
        <v/>
      </c>
      <c r="R270" s="22">
        <f>IF(ISNUMBER(D270),IF(ISNUMBER(E270),IF(_xlfn.DAYS(DATE(YEAR(E270),MONTH(E270),DAY(E270)),DATE(YEAR(D270),MONTH(D270),DAY(D270)))=0,1,0),0),0)</f>
        <v/>
      </c>
      <c r="S270" s="22">
        <f>IF(J270=1,IF(ISNUMBER(Eingaben!$C$16),IF(K270+L270+M270+R270=0,IF(G270=0,1,0),0),0),0)</f>
        <v/>
      </c>
    </row>
    <row r="271">
      <c r="A271" s="22" t="n">
        <v>267</v>
      </c>
      <c r="B271" s="24" t="n"/>
      <c r="C271" s="24" t="n"/>
      <c r="D271" s="25" t="n"/>
      <c r="E271" s="25" t="n"/>
      <c r="F271" s="26" t="n"/>
      <c r="G271" s="27">
        <f>IF(ISNUMBER(Eingaben!$C$16),IF(ISNUMBER(D271),IF(LEN(E271)=0,MAX(0,_xlfn.DAYS(Eingaben!$C$17,MAX(DATE(YEAR(D271),MONTH(D271),DAY(D271)),Eingaben!$C$16))+1),IF(ISNUMBER(E271),IF(_xlfn.DAYS(DATE(YEAR(E271),MONTH(E271),DAY(E271)),DATE(YEAR(D271),MONTH(D271),DAY(D271)))&lt;0,0,MAX(0,MIN(_xlfn.DAYS(Eingaben!$C$17,MAX(DATE(YEAR(D271),MONTH(D271),DAY(D271)),Eingaben!$C$16)),MAX(_xlfn.DAYS(DATE(YEAR(E271),MONTH(E271),DAY(E271)),MAX(DATE(YEAR(D271),MONTH(D271),DAY(D271)),Eingaben!$C$16))-1+Eingaben!$C$19,_xlfn.DAYS(DATE(YEAR(D271),MONTH(D271),DAY(D271)),MAX(DATE(YEAR(D271),MONTH(D271),DAY(D271)),Eingaben!$C$16))))+1)),0)),0),0)</f>
        <v/>
      </c>
      <c r="H271" s="27">
        <f>MAX(0,G271-IF(ISNUMBER(F271),MAX(0,F271),0))</f>
        <v/>
      </c>
      <c r="I271" s="27">
        <f>MID(IF(K271=1,"; Einzug fehlt oder ist kein Datum","")&amp;IF(L271=1,"; Auszug ist kein Datum","")&amp;IF(M271=1,"; Auszug liegt vor Einzug","")&amp;IF(N271=1,"; Bewohner-ID fehlt","")&amp;IF(O271=1,"; Bewohner-ID doppelt","")&amp;IF(P271=1,"; Abwesenheitstage ungültig (ganze Zahl ab 0)","")&amp;IF(Q271=1,"; Abwesenheit größer als Aufenthaltstage","")&amp;IF(R271=1,"; Ein- und Auszug am selben Tag (Zählregel laut Vertrag prüfen)","")&amp;IF(S271=1,"; Kein Aufenthaltstag im Abrechnungsmonat",""),3,400)</f>
        <v/>
      </c>
      <c r="J271" s="22">
        <f>IF(LEN(B271)+LEN(C271)+LEN(D271)+LEN(E271)+LEN(F271)&gt;0,1,0)</f>
        <v/>
      </c>
      <c r="K271" s="22">
        <f>IF(J271=1,IF(ISNUMBER(D271),0,1),0)</f>
        <v/>
      </c>
      <c r="L271" s="22">
        <f>IF(LEN(E271)&gt;0,IF(ISNUMBER(E271),0,1),0)</f>
        <v/>
      </c>
      <c r="M271" s="22">
        <f>IF(ISNUMBER(D271),IF(ISNUMBER(E271),IF(_xlfn.DAYS(DATE(YEAR(E271),MONTH(E271),DAY(E271)),DATE(YEAR(D271),MONTH(D271),DAY(D271)))&lt;0,1,0),0),0)</f>
        <v/>
      </c>
      <c r="N271" s="22">
        <f>IF(J271=1,IF(LEN(B271)&gt;0,0,1),0)</f>
        <v/>
      </c>
      <c r="O271" s="22">
        <f>IF(LEN(B271)&gt;0,IF(SUMPRODUCT(($B$5:$B$504=B271)*1)&gt;1,1,0),0)</f>
        <v/>
      </c>
      <c r="P271" s="22">
        <f>IF(LEN(F271)&gt;0,IF(ISNUMBER(F271),IF(F271&lt;0,1,IF(F271&lt;&gt;INT(F271),1,0)),1),0)</f>
        <v/>
      </c>
      <c r="Q271" s="22">
        <f>IF(ISNUMBER(F271),IF(ISNUMBER(Eingaben!$C$16),IF(F271&gt;G271,1,0),0),0)</f>
        <v/>
      </c>
      <c r="R271" s="22">
        <f>IF(ISNUMBER(D271),IF(ISNUMBER(E271),IF(_xlfn.DAYS(DATE(YEAR(E271),MONTH(E271),DAY(E271)),DATE(YEAR(D271),MONTH(D271),DAY(D271)))=0,1,0),0),0)</f>
        <v/>
      </c>
      <c r="S271" s="22">
        <f>IF(J271=1,IF(ISNUMBER(Eingaben!$C$16),IF(K271+L271+M271+R271=0,IF(G271=0,1,0),0),0),0)</f>
        <v/>
      </c>
    </row>
    <row r="272">
      <c r="A272" s="22" t="n">
        <v>268</v>
      </c>
      <c r="B272" s="24" t="n"/>
      <c r="C272" s="24" t="n"/>
      <c r="D272" s="25" t="n"/>
      <c r="E272" s="25" t="n"/>
      <c r="F272" s="26" t="n"/>
      <c r="G272" s="27">
        <f>IF(ISNUMBER(Eingaben!$C$16),IF(ISNUMBER(D272),IF(LEN(E272)=0,MAX(0,_xlfn.DAYS(Eingaben!$C$17,MAX(DATE(YEAR(D272),MONTH(D272),DAY(D272)),Eingaben!$C$16))+1),IF(ISNUMBER(E272),IF(_xlfn.DAYS(DATE(YEAR(E272),MONTH(E272),DAY(E272)),DATE(YEAR(D272),MONTH(D272),DAY(D272)))&lt;0,0,MAX(0,MIN(_xlfn.DAYS(Eingaben!$C$17,MAX(DATE(YEAR(D272),MONTH(D272),DAY(D272)),Eingaben!$C$16)),MAX(_xlfn.DAYS(DATE(YEAR(E272),MONTH(E272),DAY(E272)),MAX(DATE(YEAR(D272),MONTH(D272),DAY(D272)),Eingaben!$C$16))-1+Eingaben!$C$19,_xlfn.DAYS(DATE(YEAR(D272),MONTH(D272),DAY(D272)),MAX(DATE(YEAR(D272),MONTH(D272),DAY(D272)),Eingaben!$C$16))))+1)),0)),0),0)</f>
        <v/>
      </c>
      <c r="H272" s="27">
        <f>MAX(0,G272-IF(ISNUMBER(F272),MAX(0,F272),0))</f>
        <v/>
      </c>
      <c r="I272" s="27">
        <f>MID(IF(K272=1,"; Einzug fehlt oder ist kein Datum","")&amp;IF(L272=1,"; Auszug ist kein Datum","")&amp;IF(M272=1,"; Auszug liegt vor Einzug","")&amp;IF(N272=1,"; Bewohner-ID fehlt","")&amp;IF(O272=1,"; Bewohner-ID doppelt","")&amp;IF(P272=1,"; Abwesenheitstage ungültig (ganze Zahl ab 0)","")&amp;IF(Q272=1,"; Abwesenheit größer als Aufenthaltstage","")&amp;IF(R272=1,"; Ein- und Auszug am selben Tag (Zählregel laut Vertrag prüfen)","")&amp;IF(S272=1,"; Kein Aufenthaltstag im Abrechnungsmonat",""),3,400)</f>
        <v/>
      </c>
      <c r="J272" s="22">
        <f>IF(LEN(B272)+LEN(C272)+LEN(D272)+LEN(E272)+LEN(F272)&gt;0,1,0)</f>
        <v/>
      </c>
      <c r="K272" s="22">
        <f>IF(J272=1,IF(ISNUMBER(D272),0,1),0)</f>
        <v/>
      </c>
      <c r="L272" s="22">
        <f>IF(LEN(E272)&gt;0,IF(ISNUMBER(E272),0,1),0)</f>
        <v/>
      </c>
      <c r="M272" s="22">
        <f>IF(ISNUMBER(D272),IF(ISNUMBER(E272),IF(_xlfn.DAYS(DATE(YEAR(E272),MONTH(E272),DAY(E272)),DATE(YEAR(D272),MONTH(D272),DAY(D272)))&lt;0,1,0),0),0)</f>
        <v/>
      </c>
      <c r="N272" s="22">
        <f>IF(J272=1,IF(LEN(B272)&gt;0,0,1),0)</f>
        <v/>
      </c>
      <c r="O272" s="22">
        <f>IF(LEN(B272)&gt;0,IF(SUMPRODUCT(($B$5:$B$504=B272)*1)&gt;1,1,0),0)</f>
        <v/>
      </c>
      <c r="P272" s="22">
        <f>IF(LEN(F272)&gt;0,IF(ISNUMBER(F272),IF(F272&lt;0,1,IF(F272&lt;&gt;INT(F272),1,0)),1),0)</f>
        <v/>
      </c>
      <c r="Q272" s="22">
        <f>IF(ISNUMBER(F272),IF(ISNUMBER(Eingaben!$C$16),IF(F272&gt;G272,1,0),0),0)</f>
        <v/>
      </c>
      <c r="R272" s="22">
        <f>IF(ISNUMBER(D272),IF(ISNUMBER(E272),IF(_xlfn.DAYS(DATE(YEAR(E272),MONTH(E272),DAY(E272)),DATE(YEAR(D272),MONTH(D272),DAY(D272)))=0,1,0),0),0)</f>
        <v/>
      </c>
      <c r="S272" s="22">
        <f>IF(J272=1,IF(ISNUMBER(Eingaben!$C$16),IF(K272+L272+M272+R272=0,IF(G272=0,1,0),0),0),0)</f>
        <v/>
      </c>
    </row>
    <row r="273">
      <c r="A273" s="22" t="n">
        <v>269</v>
      </c>
      <c r="B273" s="24" t="n"/>
      <c r="C273" s="24" t="n"/>
      <c r="D273" s="25" t="n"/>
      <c r="E273" s="25" t="n"/>
      <c r="F273" s="26" t="n"/>
      <c r="G273" s="27">
        <f>IF(ISNUMBER(Eingaben!$C$16),IF(ISNUMBER(D273),IF(LEN(E273)=0,MAX(0,_xlfn.DAYS(Eingaben!$C$17,MAX(DATE(YEAR(D273),MONTH(D273),DAY(D273)),Eingaben!$C$16))+1),IF(ISNUMBER(E273),IF(_xlfn.DAYS(DATE(YEAR(E273),MONTH(E273),DAY(E273)),DATE(YEAR(D273),MONTH(D273),DAY(D273)))&lt;0,0,MAX(0,MIN(_xlfn.DAYS(Eingaben!$C$17,MAX(DATE(YEAR(D273),MONTH(D273),DAY(D273)),Eingaben!$C$16)),MAX(_xlfn.DAYS(DATE(YEAR(E273),MONTH(E273),DAY(E273)),MAX(DATE(YEAR(D273),MONTH(D273),DAY(D273)),Eingaben!$C$16))-1+Eingaben!$C$19,_xlfn.DAYS(DATE(YEAR(D273),MONTH(D273),DAY(D273)),MAX(DATE(YEAR(D273),MONTH(D273),DAY(D273)),Eingaben!$C$16))))+1)),0)),0),0)</f>
        <v/>
      </c>
      <c r="H273" s="27">
        <f>MAX(0,G273-IF(ISNUMBER(F273),MAX(0,F273),0))</f>
        <v/>
      </c>
      <c r="I273" s="27">
        <f>MID(IF(K273=1,"; Einzug fehlt oder ist kein Datum","")&amp;IF(L273=1,"; Auszug ist kein Datum","")&amp;IF(M273=1,"; Auszug liegt vor Einzug","")&amp;IF(N273=1,"; Bewohner-ID fehlt","")&amp;IF(O273=1,"; Bewohner-ID doppelt","")&amp;IF(P273=1,"; Abwesenheitstage ungültig (ganze Zahl ab 0)","")&amp;IF(Q273=1,"; Abwesenheit größer als Aufenthaltstage","")&amp;IF(R273=1,"; Ein- und Auszug am selben Tag (Zählregel laut Vertrag prüfen)","")&amp;IF(S273=1,"; Kein Aufenthaltstag im Abrechnungsmonat",""),3,400)</f>
        <v/>
      </c>
      <c r="J273" s="22">
        <f>IF(LEN(B273)+LEN(C273)+LEN(D273)+LEN(E273)+LEN(F273)&gt;0,1,0)</f>
        <v/>
      </c>
      <c r="K273" s="22">
        <f>IF(J273=1,IF(ISNUMBER(D273),0,1),0)</f>
        <v/>
      </c>
      <c r="L273" s="22">
        <f>IF(LEN(E273)&gt;0,IF(ISNUMBER(E273),0,1),0)</f>
        <v/>
      </c>
      <c r="M273" s="22">
        <f>IF(ISNUMBER(D273),IF(ISNUMBER(E273),IF(_xlfn.DAYS(DATE(YEAR(E273),MONTH(E273),DAY(E273)),DATE(YEAR(D273),MONTH(D273),DAY(D273)))&lt;0,1,0),0),0)</f>
        <v/>
      </c>
      <c r="N273" s="22">
        <f>IF(J273=1,IF(LEN(B273)&gt;0,0,1),0)</f>
        <v/>
      </c>
      <c r="O273" s="22">
        <f>IF(LEN(B273)&gt;0,IF(SUMPRODUCT(($B$5:$B$504=B273)*1)&gt;1,1,0),0)</f>
        <v/>
      </c>
      <c r="P273" s="22">
        <f>IF(LEN(F273)&gt;0,IF(ISNUMBER(F273),IF(F273&lt;0,1,IF(F273&lt;&gt;INT(F273),1,0)),1),0)</f>
        <v/>
      </c>
      <c r="Q273" s="22">
        <f>IF(ISNUMBER(F273),IF(ISNUMBER(Eingaben!$C$16),IF(F273&gt;G273,1,0),0),0)</f>
        <v/>
      </c>
      <c r="R273" s="22">
        <f>IF(ISNUMBER(D273),IF(ISNUMBER(E273),IF(_xlfn.DAYS(DATE(YEAR(E273),MONTH(E273),DAY(E273)),DATE(YEAR(D273),MONTH(D273),DAY(D273)))=0,1,0),0),0)</f>
        <v/>
      </c>
      <c r="S273" s="22">
        <f>IF(J273=1,IF(ISNUMBER(Eingaben!$C$16),IF(K273+L273+M273+R273=0,IF(G273=0,1,0),0),0),0)</f>
        <v/>
      </c>
    </row>
    <row r="274">
      <c r="A274" s="22" t="n">
        <v>270</v>
      </c>
      <c r="B274" s="24" t="n"/>
      <c r="C274" s="24" t="n"/>
      <c r="D274" s="25" t="n"/>
      <c r="E274" s="25" t="n"/>
      <c r="F274" s="26" t="n"/>
      <c r="G274" s="27">
        <f>IF(ISNUMBER(Eingaben!$C$16),IF(ISNUMBER(D274),IF(LEN(E274)=0,MAX(0,_xlfn.DAYS(Eingaben!$C$17,MAX(DATE(YEAR(D274),MONTH(D274),DAY(D274)),Eingaben!$C$16))+1),IF(ISNUMBER(E274),IF(_xlfn.DAYS(DATE(YEAR(E274),MONTH(E274),DAY(E274)),DATE(YEAR(D274),MONTH(D274),DAY(D274)))&lt;0,0,MAX(0,MIN(_xlfn.DAYS(Eingaben!$C$17,MAX(DATE(YEAR(D274),MONTH(D274),DAY(D274)),Eingaben!$C$16)),MAX(_xlfn.DAYS(DATE(YEAR(E274),MONTH(E274),DAY(E274)),MAX(DATE(YEAR(D274),MONTH(D274),DAY(D274)),Eingaben!$C$16))-1+Eingaben!$C$19,_xlfn.DAYS(DATE(YEAR(D274),MONTH(D274),DAY(D274)),MAX(DATE(YEAR(D274),MONTH(D274),DAY(D274)),Eingaben!$C$16))))+1)),0)),0),0)</f>
        <v/>
      </c>
      <c r="H274" s="27">
        <f>MAX(0,G274-IF(ISNUMBER(F274),MAX(0,F274),0))</f>
        <v/>
      </c>
      <c r="I274" s="27">
        <f>MID(IF(K274=1,"; Einzug fehlt oder ist kein Datum","")&amp;IF(L274=1,"; Auszug ist kein Datum","")&amp;IF(M274=1,"; Auszug liegt vor Einzug","")&amp;IF(N274=1,"; Bewohner-ID fehlt","")&amp;IF(O274=1,"; Bewohner-ID doppelt","")&amp;IF(P274=1,"; Abwesenheitstage ungültig (ganze Zahl ab 0)","")&amp;IF(Q274=1,"; Abwesenheit größer als Aufenthaltstage","")&amp;IF(R274=1,"; Ein- und Auszug am selben Tag (Zählregel laut Vertrag prüfen)","")&amp;IF(S274=1,"; Kein Aufenthaltstag im Abrechnungsmonat",""),3,400)</f>
        <v/>
      </c>
      <c r="J274" s="22">
        <f>IF(LEN(B274)+LEN(C274)+LEN(D274)+LEN(E274)+LEN(F274)&gt;0,1,0)</f>
        <v/>
      </c>
      <c r="K274" s="22">
        <f>IF(J274=1,IF(ISNUMBER(D274),0,1),0)</f>
        <v/>
      </c>
      <c r="L274" s="22">
        <f>IF(LEN(E274)&gt;0,IF(ISNUMBER(E274),0,1),0)</f>
        <v/>
      </c>
      <c r="M274" s="22">
        <f>IF(ISNUMBER(D274),IF(ISNUMBER(E274),IF(_xlfn.DAYS(DATE(YEAR(E274),MONTH(E274),DAY(E274)),DATE(YEAR(D274),MONTH(D274),DAY(D274)))&lt;0,1,0),0),0)</f>
        <v/>
      </c>
      <c r="N274" s="22">
        <f>IF(J274=1,IF(LEN(B274)&gt;0,0,1),0)</f>
        <v/>
      </c>
      <c r="O274" s="22">
        <f>IF(LEN(B274)&gt;0,IF(SUMPRODUCT(($B$5:$B$504=B274)*1)&gt;1,1,0),0)</f>
        <v/>
      </c>
      <c r="P274" s="22">
        <f>IF(LEN(F274)&gt;0,IF(ISNUMBER(F274),IF(F274&lt;0,1,IF(F274&lt;&gt;INT(F274),1,0)),1),0)</f>
        <v/>
      </c>
      <c r="Q274" s="22">
        <f>IF(ISNUMBER(F274),IF(ISNUMBER(Eingaben!$C$16),IF(F274&gt;G274,1,0),0),0)</f>
        <v/>
      </c>
      <c r="R274" s="22">
        <f>IF(ISNUMBER(D274),IF(ISNUMBER(E274),IF(_xlfn.DAYS(DATE(YEAR(E274),MONTH(E274),DAY(E274)),DATE(YEAR(D274),MONTH(D274),DAY(D274)))=0,1,0),0),0)</f>
        <v/>
      </c>
      <c r="S274" s="22">
        <f>IF(J274=1,IF(ISNUMBER(Eingaben!$C$16),IF(K274+L274+M274+R274=0,IF(G274=0,1,0),0),0),0)</f>
        <v/>
      </c>
    </row>
    <row r="275">
      <c r="A275" s="22" t="n">
        <v>271</v>
      </c>
      <c r="B275" s="24" t="n"/>
      <c r="C275" s="24" t="n"/>
      <c r="D275" s="25" t="n"/>
      <c r="E275" s="25" t="n"/>
      <c r="F275" s="26" t="n"/>
      <c r="G275" s="27">
        <f>IF(ISNUMBER(Eingaben!$C$16),IF(ISNUMBER(D275),IF(LEN(E275)=0,MAX(0,_xlfn.DAYS(Eingaben!$C$17,MAX(DATE(YEAR(D275),MONTH(D275),DAY(D275)),Eingaben!$C$16))+1),IF(ISNUMBER(E275),IF(_xlfn.DAYS(DATE(YEAR(E275),MONTH(E275),DAY(E275)),DATE(YEAR(D275),MONTH(D275),DAY(D275)))&lt;0,0,MAX(0,MIN(_xlfn.DAYS(Eingaben!$C$17,MAX(DATE(YEAR(D275),MONTH(D275),DAY(D275)),Eingaben!$C$16)),MAX(_xlfn.DAYS(DATE(YEAR(E275),MONTH(E275),DAY(E275)),MAX(DATE(YEAR(D275),MONTH(D275),DAY(D275)),Eingaben!$C$16))-1+Eingaben!$C$19,_xlfn.DAYS(DATE(YEAR(D275),MONTH(D275),DAY(D275)),MAX(DATE(YEAR(D275),MONTH(D275),DAY(D275)),Eingaben!$C$16))))+1)),0)),0),0)</f>
        <v/>
      </c>
      <c r="H275" s="27">
        <f>MAX(0,G275-IF(ISNUMBER(F275),MAX(0,F275),0))</f>
        <v/>
      </c>
      <c r="I275" s="27">
        <f>MID(IF(K275=1,"; Einzug fehlt oder ist kein Datum","")&amp;IF(L275=1,"; Auszug ist kein Datum","")&amp;IF(M275=1,"; Auszug liegt vor Einzug","")&amp;IF(N275=1,"; Bewohner-ID fehlt","")&amp;IF(O275=1,"; Bewohner-ID doppelt","")&amp;IF(P275=1,"; Abwesenheitstage ungültig (ganze Zahl ab 0)","")&amp;IF(Q275=1,"; Abwesenheit größer als Aufenthaltstage","")&amp;IF(R275=1,"; Ein- und Auszug am selben Tag (Zählregel laut Vertrag prüfen)","")&amp;IF(S275=1,"; Kein Aufenthaltstag im Abrechnungsmonat",""),3,400)</f>
        <v/>
      </c>
      <c r="J275" s="22">
        <f>IF(LEN(B275)+LEN(C275)+LEN(D275)+LEN(E275)+LEN(F275)&gt;0,1,0)</f>
        <v/>
      </c>
      <c r="K275" s="22">
        <f>IF(J275=1,IF(ISNUMBER(D275),0,1),0)</f>
        <v/>
      </c>
      <c r="L275" s="22">
        <f>IF(LEN(E275)&gt;0,IF(ISNUMBER(E275),0,1),0)</f>
        <v/>
      </c>
      <c r="M275" s="22">
        <f>IF(ISNUMBER(D275),IF(ISNUMBER(E275),IF(_xlfn.DAYS(DATE(YEAR(E275),MONTH(E275),DAY(E275)),DATE(YEAR(D275),MONTH(D275),DAY(D275)))&lt;0,1,0),0),0)</f>
        <v/>
      </c>
      <c r="N275" s="22">
        <f>IF(J275=1,IF(LEN(B275)&gt;0,0,1),0)</f>
        <v/>
      </c>
      <c r="O275" s="22">
        <f>IF(LEN(B275)&gt;0,IF(SUMPRODUCT(($B$5:$B$504=B275)*1)&gt;1,1,0),0)</f>
        <v/>
      </c>
      <c r="P275" s="22">
        <f>IF(LEN(F275)&gt;0,IF(ISNUMBER(F275),IF(F275&lt;0,1,IF(F275&lt;&gt;INT(F275),1,0)),1),0)</f>
        <v/>
      </c>
      <c r="Q275" s="22">
        <f>IF(ISNUMBER(F275),IF(ISNUMBER(Eingaben!$C$16),IF(F275&gt;G275,1,0),0),0)</f>
        <v/>
      </c>
      <c r="R275" s="22">
        <f>IF(ISNUMBER(D275),IF(ISNUMBER(E275),IF(_xlfn.DAYS(DATE(YEAR(E275),MONTH(E275),DAY(E275)),DATE(YEAR(D275),MONTH(D275),DAY(D275)))=0,1,0),0),0)</f>
        <v/>
      </c>
      <c r="S275" s="22">
        <f>IF(J275=1,IF(ISNUMBER(Eingaben!$C$16),IF(K275+L275+M275+R275=0,IF(G275=0,1,0),0),0),0)</f>
        <v/>
      </c>
    </row>
    <row r="276">
      <c r="A276" s="22" t="n">
        <v>272</v>
      </c>
      <c r="B276" s="24" t="n"/>
      <c r="C276" s="24" t="n"/>
      <c r="D276" s="25" t="n"/>
      <c r="E276" s="25" t="n"/>
      <c r="F276" s="26" t="n"/>
      <c r="G276" s="27">
        <f>IF(ISNUMBER(Eingaben!$C$16),IF(ISNUMBER(D276),IF(LEN(E276)=0,MAX(0,_xlfn.DAYS(Eingaben!$C$17,MAX(DATE(YEAR(D276),MONTH(D276),DAY(D276)),Eingaben!$C$16))+1),IF(ISNUMBER(E276),IF(_xlfn.DAYS(DATE(YEAR(E276),MONTH(E276),DAY(E276)),DATE(YEAR(D276),MONTH(D276),DAY(D276)))&lt;0,0,MAX(0,MIN(_xlfn.DAYS(Eingaben!$C$17,MAX(DATE(YEAR(D276),MONTH(D276),DAY(D276)),Eingaben!$C$16)),MAX(_xlfn.DAYS(DATE(YEAR(E276),MONTH(E276),DAY(E276)),MAX(DATE(YEAR(D276),MONTH(D276),DAY(D276)),Eingaben!$C$16))-1+Eingaben!$C$19,_xlfn.DAYS(DATE(YEAR(D276),MONTH(D276),DAY(D276)),MAX(DATE(YEAR(D276),MONTH(D276),DAY(D276)),Eingaben!$C$16))))+1)),0)),0),0)</f>
        <v/>
      </c>
      <c r="H276" s="27">
        <f>MAX(0,G276-IF(ISNUMBER(F276),MAX(0,F276),0))</f>
        <v/>
      </c>
      <c r="I276" s="27">
        <f>MID(IF(K276=1,"; Einzug fehlt oder ist kein Datum","")&amp;IF(L276=1,"; Auszug ist kein Datum","")&amp;IF(M276=1,"; Auszug liegt vor Einzug","")&amp;IF(N276=1,"; Bewohner-ID fehlt","")&amp;IF(O276=1,"; Bewohner-ID doppelt","")&amp;IF(P276=1,"; Abwesenheitstage ungültig (ganze Zahl ab 0)","")&amp;IF(Q276=1,"; Abwesenheit größer als Aufenthaltstage","")&amp;IF(R276=1,"; Ein- und Auszug am selben Tag (Zählregel laut Vertrag prüfen)","")&amp;IF(S276=1,"; Kein Aufenthaltstag im Abrechnungsmonat",""),3,400)</f>
        <v/>
      </c>
      <c r="J276" s="22">
        <f>IF(LEN(B276)+LEN(C276)+LEN(D276)+LEN(E276)+LEN(F276)&gt;0,1,0)</f>
        <v/>
      </c>
      <c r="K276" s="22">
        <f>IF(J276=1,IF(ISNUMBER(D276),0,1),0)</f>
        <v/>
      </c>
      <c r="L276" s="22">
        <f>IF(LEN(E276)&gt;0,IF(ISNUMBER(E276),0,1),0)</f>
        <v/>
      </c>
      <c r="M276" s="22">
        <f>IF(ISNUMBER(D276),IF(ISNUMBER(E276),IF(_xlfn.DAYS(DATE(YEAR(E276),MONTH(E276),DAY(E276)),DATE(YEAR(D276),MONTH(D276),DAY(D276)))&lt;0,1,0),0),0)</f>
        <v/>
      </c>
      <c r="N276" s="22">
        <f>IF(J276=1,IF(LEN(B276)&gt;0,0,1),0)</f>
        <v/>
      </c>
      <c r="O276" s="22">
        <f>IF(LEN(B276)&gt;0,IF(SUMPRODUCT(($B$5:$B$504=B276)*1)&gt;1,1,0),0)</f>
        <v/>
      </c>
      <c r="P276" s="22">
        <f>IF(LEN(F276)&gt;0,IF(ISNUMBER(F276),IF(F276&lt;0,1,IF(F276&lt;&gt;INT(F276),1,0)),1),0)</f>
        <v/>
      </c>
      <c r="Q276" s="22">
        <f>IF(ISNUMBER(F276),IF(ISNUMBER(Eingaben!$C$16),IF(F276&gt;G276,1,0),0),0)</f>
        <v/>
      </c>
      <c r="R276" s="22">
        <f>IF(ISNUMBER(D276),IF(ISNUMBER(E276),IF(_xlfn.DAYS(DATE(YEAR(E276),MONTH(E276),DAY(E276)),DATE(YEAR(D276),MONTH(D276),DAY(D276)))=0,1,0),0),0)</f>
        <v/>
      </c>
      <c r="S276" s="22">
        <f>IF(J276=1,IF(ISNUMBER(Eingaben!$C$16),IF(K276+L276+M276+R276=0,IF(G276=0,1,0),0),0),0)</f>
        <v/>
      </c>
    </row>
    <row r="277">
      <c r="A277" s="22" t="n">
        <v>273</v>
      </c>
      <c r="B277" s="24" t="n"/>
      <c r="C277" s="24" t="n"/>
      <c r="D277" s="25" t="n"/>
      <c r="E277" s="25" t="n"/>
      <c r="F277" s="26" t="n"/>
      <c r="G277" s="27">
        <f>IF(ISNUMBER(Eingaben!$C$16),IF(ISNUMBER(D277),IF(LEN(E277)=0,MAX(0,_xlfn.DAYS(Eingaben!$C$17,MAX(DATE(YEAR(D277),MONTH(D277),DAY(D277)),Eingaben!$C$16))+1),IF(ISNUMBER(E277),IF(_xlfn.DAYS(DATE(YEAR(E277),MONTH(E277),DAY(E277)),DATE(YEAR(D277),MONTH(D277),DAY(D277)))&lt;0,0,MAX(0,MIN(_xlfn.DAYS(Eingaben!$C$17,MAX(DATE(YEAR(D277),MONTH(D277),DAY(D277)),Eingaben!$C$16)),MAX(_xlfn.DAYS(DATE(YEAR(E277),MONTH(E277),DAY(E277)),MAX(DATE(YEAR(D277),MONTH(D277),DAY(D277)),Eingaben!$C$16))-1+Eingaben!$C$19,_xlfn.DAYS(DATE(YEAR(D277),MONTH(D277),DAY(D277)),MAX(DATE(YEAR(D277),MONTH(D277),DAY(D277)),Eingaben!$C$16))))+1)),0)),0),0)</f>
        <v/>
      </c>
      <c r="H277" s="27">
        <f>MAX(0,G277-IF(ISNUMBER(F277),MAX(0,F277),0))</f>
        <v/>
      </c>
      <c r="I277" s="27">
        <f>MID(IF(K277=1,"; Einzug fehlt oder ist kein Datum","")&amp;IF(L277=1,"; Auszug ist kein Datum","")&amp;IF(M277=1,"; Auszug liegt vor Einzug","")&amp;IF(N277=1,"; Bewohner-ID fehlt","")&amp;IF(O277=1,"; Bewohner-ID doppelt","")&amp;IF(P277=1,"; Abwesenheitstage ungültig (ganze Zahl ab 0)","")&amp;IF(Q277=1,"; Abwesenheit größer als Aufenthaltstage","")&amp;IF(R277=1,"; Ein- und Auszug am selben Tag (Zählregel laut Vertrag prüfen)","")&amp;IF(S277=1,"; Kein Aufenthaltstag im Abrechnungsmonat",""),3,400)</f>
        <v/>
      </c>
      <c r="J277" s="22">
        <f>IF(LEN(B277)+LEN(C277)+LEN(D277)+LEN(E277)+LEN(F277)&gt;0,1,0)</f>
        <v/>
      </c>
      <c r="K277" s="22">
        <f>IF(J277=1,IF(ISNUMBER(D277),0,1),0)</f>
        <v/>
      </c>
      <c r="L277" s="22">
        <f>IF(LEN(E277)&gt;0,IF(ISNUMBER(E277),0,1),0)</f>
        <v/>
      </c>
      <c r="M277" s="22">
        <f>IF(ISNUMBER(D277),IF(ISNUMBER(E277),IF(_xlfn.DAYS(DATE(YEAR(E277),MONTH(E277),DAY(E277)),DATE(YEAR(D277),MONTH(D277),DAY(D277)))&lt;0,1,0),0),0)</f>
        <v/>
      </c>
      <c r="N277" s="22">
        <f>IF(J277=1,IF(LEN(B277)&gt;0,0,1),0)</f>
        <v/>
      </c>
      <c r="O277" s="22">
        <f>IF(LEN(B277)&gt;0,IF(SUMPRODUCT(($B$5:$B$504=B277)*1)&gt;1,1,0),0)</f>
        <v/>
      </c>
      <c r="P277" s="22">
        <f>IF(LEN(F277)&gt;0,IF(ISNUMBER(F277),IF(F277&lt;0,1,IF(F277&lt;&gt;INT(F277),1,0)),1),0)</f>
        <v/>
      </c>
      <c r="Q277" s="22">
        <f>IF(ISNUMBER(F277),IF(ISNUMBER(Eingaben!$C$16),IF(F277&gt;G277,1,0),0),0)</f>
        <v/>
      </c>
      <c r="R277" s="22">
        <f>IF(ISNUMBER(D277),IF(ISNUMBER(E277),IF(_xlfn.DAYS(DATE(YEAR(E277),MONTH(E277),DAY(E277)),DATE(YEAR(D277),MONTH(D277),DAY(D277)))=0,1,0),0),0)</f>
        <v/>
      </c>
      <c r="S277" s="22">
        <f>IF(J277=1,IF(ISNUMBER(Eingaben!$C$16),IF(K277+L277+M277+R277=0,IF(G277=0,1,0),0),0),0)</f>
        <v/>
      </c>
    </row>
    <row r="278">
      <c r="A278" s="22" t="n">
        <v>274</v>
      </c>
      <c r="B278" s="24" t="n"/>
      <c r="C278" s="24" t="n"/>
      <c r="D278" s="25" t="n"/>
      <c r="E278" s="25" t="n"/>
      <c r="F278" s="26" t="n"/>
      <c r="G278" s="27">
        <f>IF(ISNUMBER(Eingaben!$C$16),IF(ISNUMBER(D278),IF(LEN(E278)=0,MAX(0,_xlfn.DAYS(Eingaben!$C$17,MAX(DATE(YEAR(D278),MONTH(D278),DAY(D278)),Eingaben!$C$16))+1),IF(ISNUMBER(E278),IF(_xlfn.DAYS(DATE(YEAR(E278),MONTH(E278),DAY(E278)),DATE(YEAR(D278),MONTH(D278),DAY(D278)))&lt;0,0,MAX(0,MIN(_xlfn.DAYS(Eingaben!$C$17,MAX(DATE(YEAR(D278),MONTH(D278),DAY(D278)),Eingaben!$C$16)),MAX(_xlfn.DAYS(DATE(YEAR(E278),MONTH(E278),DAY(E278)),MAX(DATE(YEAR(D278),MONTH(D278),DAY(D278)),Eingaben!$C$16))-1+Eingaben!$C$19,_xlfn.DAYS(DATE(YEAR(D278),MONTH(D278),DAY(D278)),MAX(DATE(YEAR(D278),MONTH(D278),DAY(D278)),Eingaben!$C$16))))+1)),0)),0),0)</f>
        <v/>
      </c>
      <c r="H278" s="27">
        <f>MAX(0,G278-IF(ISNUMBER(F278),MAX(0,F278),0))</f>
        <v/>
      </c>
      <c r="I278" s="27">
        <f>MID(IF(K278=1,"; Einzug fehlt oder ist kein Datum","")&amp;IF(L278=1,"; Auszug ist kein Datum","")&amp;IF(M278=1,"; Auszug liegt vor Einzug","")&amp;IF(N278=1,"; Bewohner-ID fehlt","")&amp;IF(O278=1,"; Bewohner-ID doppelt","")&amp;IF(P278=1,"; Abwesenheitstage ungültig (ganze Zahl ab 0)","")&amp;IF(Q278=1,"; Abwesenheit größer als Aufenthaltstage","")&amp;IF(R278=1,"; Ein- und Auszug am selben Tag (Zählregel laut Vertrag prüfen)","")&amp;IF(S278=1,"; Kein Aufenthaltstag im Abrechnungsmonat",""),3,400)</f>
        <v/>
      </c>
      <c r="J278" s="22">
        <f>IF(LEN(B278)+LEN(C278)+LEN(D278)+LEN(E278)+LEN(F278)&gt;0,1,0)</f>
        <v/>
      </c>
      <c r="K278" s="22">
        <f>IF(J278=1,IF(ISNUMBER(D278),0,1),0)</f>
        <v/>
      </c>
      <c r="L278" s="22">
        <f>IF(LEN(E278)&gt;0,IF(ISNUMBER(E278),0,1),0)</f>
        <v/>
      </c>
      <c r="M278" s="22">
        <f>IF(ISNUMBER(D278),IF(ISNUMBER(E278),IF(_xlfn.DAYS(DATE(YEAR(E278),MONTH(E278),DAY(E278)),DATE(YEAR(D278),MONTH(D278),DAY(D278)))&lt;0,1,0),0),0)</f>
        <v/>
      </c>
      <c r="N278" s="22">
        <f>IF(J278=1,IF(LEN(B278)&gt;0,0,1),0)</f>
        <v/>
      </c>
      <c r="O278" s="22">
        <f>IF(LEN(B278)&gt;0,IF(SUMPRODUCT(($B$5:$B$504=B278)*1)&gt;1,1,0),0)</f>
        <v/>
      </c>
      <c r="P278" s="22">
        <f>IF(LEN(F278)&gt;0,IF(ISNUMBER(F278),IF(F278&lt;0,1,IF(F278&lt;&gt;INT(F278),1,0)),1),0)</f>
        <v/>
      </c>
      <c r="Q278" s="22">
        <f>IF(ISNUMBER(F278),IF(ISNUMBER(Eingaben!$C$16),IF(F278&gt;G278,1,0),0),0)</f>
        <v/>
      </c>
      <c r="R278" s="22">
        <f>IF(ISNUMBER(D278),IF(ISNUMBER(E278),IF(_xlfn.DAYS(DATE(YEAR(E278),MONTH(E278),DAY(E278)),DATE(YEAR(D278),MONTH(D278),DAY(D278)))=0,1,0),0),0)</f>
        <v/>
      </c>
      <c r="S278" s="22">
        <f>IF(J278=1,IF(ISNUMBER(Eingaben!$C$16),IF(K278+L278+M278+R278=0,IF(G278=0,1,0),0),0),0)</f>
        <v/>
      </c>
    </row>
    <row r="279">
      <c r="A279" s="22" t="n">
        <v>275</v>
      </c>
      <c r="B279" s="24" t="n"/>
      <c r="C279" s="24" t="n"/>
      <c r="D279" s="25" t="n"/>
      <c r="E279" s="25" t="n"/>
      <c r="F279" s="26" t="n"/>
      <c r="G279" s="27">
        <f>IF(ISNUMBER(Eingaben!$C$16),IF(ISNUMBER(D279),IF(LEN(E279)=0,MAX(0,_xlfn.DAYS(Eingaben!$C$17,MAX(DATE(YEAR(D279),MONTH(D279),DAY(D279)),Eingaben!$C$16))+1),IF(ISNUMBER(E279),IF(_xlfn.DAYS(DATE(YEAR(E279),MONTH(E279),DAY(E279)),DATE(YEAR(D279),MONTH(D279),DAY(D279)))&lt;0,0,MAX(0,MIN(_xlfn.DAYS(Eingaben!$C$17,MAX(DATE(YEAR(D279),MONTH(D279),DAY(D279)),Eingaben!$C$16)),MAX(_xlfn.DAYS(DATE(YEAR(E279),MONTH(E279),DAY(E279)),MAX(DATE(YEAR(D279),MONTH(D279),DAY(D279)),Eingaben!$C$16))-1+Eingaben!$C$19,_xlfn.DAYS(DATE(YEAR(D279),MONTH(D279),DAY(D279)),MAX(DATE(YEAR(D279),MONTH(D279),DAY(D279)),Eingaben!$C$16))))+1)),0)),0),0)</f>
        <v/>
      </c>
      <c r="H279" s="27">
        <f>MAX(0,G279-IF(ISNUMBER(F279),MAX(0,F279),0))</f>
        <v/>
      </c>
      <c r="I279" s="27">
        <f>MID(IF(K279=1,"; Einzug fehlt oder ist kein Datum","")&amp;IF(L279=1,"; Auszug ist kein Datum","")&amp;IF(M279=1,"; Auszug liegt vor Einzug","")&amp;IF(N279=1,"; Bewohner-ID fehlt","")&amp;IF(O279=1,"; Bewohner-ID doppelt","")&amp;IF(P279=1,"; Abwesenheitstage ungültig (ganze Zahl ab 0)","")&amp;IF(Q279=1,"; Abwesenheit größer als Aufenthaltstage","")&amp;IF(R279=1,"; Ein- und Auszug am selben Tag (Zählregel laut Vertrag prüfen)","")&amp;IF(S279=1,"; Kein Aufenthaltstag im Abrechnungsmonat",""),3,400)</f>
        <v/>
      </c>
      <c r="J279" s="22">
        <f>IF(LEN(B279)+LEN(C279)+LEN(D279)+LEN(E279)+LEN(F279)&gt;0,1,0)</f>
        <v/>
      </c>
      <c r="K279" s="22">
        <f>IF(J279=1,IF(ISNUMBER(D279),0,1),0)</f>
        <v/>
      </c>
      <c r="L279" s="22">
        <f>IF(LEN(E279)&gt;0,IF(ISNUMBER(E279),0,1),0)</f>
        <v/>
      </c>
      <c r="M279" s="22">
        <f>IF(ISNUMBER(D279),IF(ISNUMBER(E279),IF(_xlfn.DAYS(DATE(YEAR(E279),MONTH(E279),DAY(E279)),DATE(YEAR(D279),MONTH(D279),DAY(D279)))&lt;0,1,0),0),0)</f>
        <v/>
      </c>
      <c r="N279" s="22">
        <f>IF(J279=1,IF(LEN(B279)&gt;0,0,1),0)</f>
        <v/>
      </c>
      <c r="O279" s="22">
        <f>IF(LEN(B279)&gt;0,IF(SUMPRODUCT(($B$5:$B$504=B279)*1)&gt;1,1,0),0)</f>
        <v/>
      </c>
      <c r="P279" s="22">
        <f>IF(LEN(F279)&gt;0,IF(ISNUMBER(F279),IF(F279&lt;0,1,IF(F279&lt;&gt;INT(F279),1,0)),1),0)</f>
        <v/>
      </c>
      <c r="Q279" s="22">
        <f>IF(ISNUMBER(F279),IF(ISNUMBER(Eingaben!$C$16),IF(F279&gt;G279,1,0),0),0)</f>
        <v/>
      </c>
      <c r="R279" s="22">
        <f>IF(ISNUMBER(D279),IF(ISNUMBER(E279),IF(_xlfn.DAYS(DATE(YEAR(E279),MONTH(E279),DAY(E279)),DATE(YEAR(D279),MONTH(D279),DAY(D279)))=0,1,0),0),0)</f>
        <v/>
      </c>
      <c r="S279" s="22">
        <f>IF(J279=1,IF(ISNUMBER(Eingaben!$C$16),IF(K279+L279+M279+R279=0,IF(G279=0,1,0),0),0),0)</f>
        <v/>
      </c>
    </row>
    <row r="280">
      <c r="A280" s="22" t="n">
        <v>276</v>
      </c>
      <c r="B280" s="24" t="n"/>
      <c r="C280" s="24" t="n"/>
      <c r="D280" s="25" t="n"/>
      <c r="E280" s="25" t="n"/>
      <c r="F280" s="26" t="n"/>
      <c r="G280" s="27">
        <f>IF(ISNUMBER(Eingaben!$C$16),IF(ISNUMBER(D280),IF(LEN(E280)=0,MAX(0,_xlfn.DAYS(Eingaben!$C$17,MAX(DATE(YEAR(D280),MONTH(D280),DAY(D280)),Eingaben!$C$16))+1),IF(ISNUMBER(E280),IF(_xlfn.DAYS(DATE(YEAR(E280),MONTH(E280),DAY(E280)),DATE(YEAR(D280),MONTH(D280),DAY(D280)))&lt;0,0,MAX(0,MIN(_xlfn.DAYS(Eingaben!$C$17,MAX(DATE(YEAR(D280),MONTH(D280),DAY(D280)),Eingaben!$C$16)),MAX(_xlfn.DAYS(DATE(YEAR(E280),MONTH(E280),DAY(E280)),MAX(DATE(YEAR(D280),MONTH(D280),DAY(D280)),Eingaben!$C$16))-1+Eingaben!$C$19,_xlfn.DAYS(DATE(YEAR(D280),MONTH(D280),DAY(D280)),MAX(DATE(YEAR(D280),MONTH(D280),DAY(D280)),Eingaben!$C$16))))+1)),0)),0),0)</f>
        <v/>
      </c>
      <c r="H280" s="27">
        <f>MAX(0,G280-IF(ISNUMBER(F280),MAX(0,F280),0))</f>
        <v/>
      </c>
      <c r="I280" s="27">
        <f>MID(IF(K280=1,"; Einzug fehlt oder ist kein Datum","")&amp;IF(L280=1,"; Auszug ist kein Datum","")&amp;IF(M280=1,"; Auszug liegt vor Einzug","")&amp;IF(N280=1,"; Bewohner-ID fehlt","")&amp;IF(O280=1,"; Bewohner-ID doppelt","")&amp;IF(P280=1,"; Abwesenheitstage ungültig (ganze Zahl ab 0)","")&amp;IF(Q280=1,"; Abwesenheit größer als Aufenthaltstage","")&amp;IF(R280=1,"; Ein- und Auszug am selben Tag (Zählregel laut Vertrag prüfen)","")&amp;IF(S280=1,"; Kein Aufenthaltstag im Abrechnungsmonat",""),3,400)</f>
        <v/>
      </c>
      <c r="J280" s="22">
        <f>IF(LEN(B280)+LEN(C280)+LEN(D280)+LEN(E280)+LEN(F280)&gt;0,1,0)</f>
        <v/>
      </c>
      <c r="K280" s="22">
        <f>IF(J280=1,IF(ISNUMBER(D280),0,1),0)</f>
        <v/>
      </c>
      <c r="L280" s="22">
        <f>IF(LEN(E280)&gt;0,IF(ISNUMBER(E280),0,1),0)</f>
        <v/>
      </c>
      <c r="M280" s="22">
        <f>IF(ISNUMBER(D280),IF(ISNUMBER(E280),IF(_xlfn.DAYS(DATE(YEAR(E280),MONTH(E280),DAY(E280)),DATE(YEAR(D280),MONTH(D280),DAY(D280)))&lt;0,1,0),0),0)</f>
        <v/>
      </c>
      <c r="N280" s="22">
        <f>IF(J280=1,IF(LEN(B280)&gt;0,0,1),0)</f>
        <v/>
      </c>
      <c r="O280" s="22">
        <f>IF(LEN(B280)&gt;0,IF(SUMPRODUCT(($B$5:$B$504=B280)*1)&gt;1,1,0),0)</f>
        <v/>
      </c>
      <c r="P280" s="22">
        <f>IF(LEN(F280)&gt;0,IF(ISNUMBER(F280),IF(F280&lt;0,1,IF(F280&lt;&gt;INT(F280),1,0)),1),0)</f>
        <v/>
      </c>
      <c r="Q280" s="22">
        <f>IF(ISNUMBER(F280),IF(ISNUMBER(Eingaben!$C$16),IF(F280&gt;G280,1,0),0),0)</f>
        <v/>
      </c>
      <c r="R280" s="22">
        <f>IF(ISNUMBER(D280),IF(ISNUMBER(E280),IF(_xlfn.DAYS(DATE(YEAR(E280),MONTH(E280),DAY(E280)),DATE(YEAR(D280),MONTH(D280),DAY(D280)))=0,1,0),0),0)</f>
        <v/>
      </c>
      <c r="S280" s="22">
        <f>IF(J280=1,IF(ISNUMBER(Eingaben!$C$16),IF(K280+L280+M280+R280=0,IF(G280=0,1,0),0),0),0)</f>
        <v/>
      </c>
    </row>
    <row r="281">
      <c r="A281" s="22" t="n">
        <v>277</v>
      </c>
      <c r="B281" s="24" t="n"/>
      <c r="C281" s="24" t="n"/>
      <c r="D281" s="25" t="n"/>
      <c r="E281" s="25" t="n"/>
      <c r="F281" s="26" t="n"/>
      <c r="G281" s="27">
        <f>IF(ISNUMBER(Eingaben!$C$16),IF(ISNUMBER(D281),IF(LEN(E281)=0,MAX(0,_xlfn.DAYS(Eingaben!$C$17,MAX(DATE(YEAR(D281),MONTH(D281),DAY(D281)),Eingaben!$C$16))+1),IF(ISNUMBER(E281),IF(_xlfn.DAYS(DATE(YEAR(E281),MONTH(E281),DAY(E281)),DATE(YEAR(D281),MONTH(D281),DAY(D281)))&lt;0,0,MAX(0,MIN(_xlfn.DAYS(Eingaben!$C$17,MAX(DATE(YEAR(D281),MONTH(D281),DAY(D281)),Eingaben!$C$16)),MAX(_xlfn.DAYS(DATE(YEAR(E281),MONTH(E281),DAY(E281)),MAX(DATE(YEAR(D281),MONTH(D281),DAY(D281)),Eingaben!$C$16))-1+Eingaben!$C$19,_xlfn.DAYS(DATE(YEAR(D281),MONTH(D281),DAY(D281)),MAX(DATE(YEAR(D281),MONTH(D281),DAY(D281)),Eingaben!$C$16))))+1)),0)),0),0)</f>
        <v/>
      </c>
      <c r="H281" s="27">
        <f>MAX(0,G281-IF(ISNUMBER(F281),MAX(0,F281),0))</f>
        <v/>
      </c>
      <c r="I281" s="27">
        <f>MID(IF(K281=1,"; Einzug fehlt oder ist kein Datum","")&amp;IF(L281=1,"; Auszug ist kein Datum","")&amp;IF(M281=1,"; Auszug liegt vor Einzug","")&amp;IF(N281=1,"; Bewohner-ID fehlt","")&amp;IF(O281=1,"; Bewohner-ID doppelt","")&amp;IF(P281=1,"; Abwesenheitstage ungültig (ganze Zahl ab 0)","")&amp;IF(Q281=1,"; Abwesenheit größer als Aufenthaltstage","")&amp;IF(R281=1,"; Ein- und Auszug am selben Tag (Zählregel laut Vertrag prüfen)","")&amp;IF(S281=1,"; Kein Aufenthaltstag im Abrechnungsmonat",""),3,400)</f>
        <v/>
      </c>
      <c r="J281" s="22">
        <f>IF(LEN(B281)+LEN(C281)+LEN(D281)+LEN(E281)+LEN(F281)&gt;0,1,0)</f>
        <v/>
      </c>
      <c r="K281" s="22">
        <f>IF(J281=1,IF(ISNUMBER(D281),0,1),0)</f>
        <v/>
      </c>
      <c r="L281" s="22">
        <f>IF(LEN(E281)&gt;0,IF(ISNUMBER(E281),0,1),0)</f>
        <v/>
      </c>
      <c r="M281" s="22">
        <f>IF(ISNUMBER(D281),IF(ISNUMBER(E281),IF(_xlfn.DAYS(DATE(YEAR(E281),MONTH(E281),DAY(E281)),DATE(YEAR(D281),MONTH(D281),DAY(D281)))&lt;0,1,0),0),0)</f>
        <v/>
      </c>
      <c r="N281" s="22">
        <f>IF(J281=1,IF(LEN(B281)&gt;0,0,1),0)</f>
        <v/>
      </c>
      <c r="O281" s="22">
        <f>IF(LEN(B281)&gt;0,IF(SUMPRODUCT(($B$5:$B$504=B281)*1)&gt;1,1,0),0)</f>
        <v/>
      </c>
      <c r="P281" s="22">
        <f>IF(LEN(F281)&gt;0,IF(ISNUMBER(F281),IF(F281&lt;0,1,IF(F281&lt;&gt;INT(F281),1,0)),1),0)</f>
        <v/>
      </c>
      <c r="Q281" s="22">
        <f>IF(ISNUMBER(F281),IF(ISNUMBER(Eingaben!$C$16),IF(F281&gt;G281,1,0),0),0)</f>
        <v/>
      </c>
      <c r="R281" s="22">
        <f>IF(ISNUMBER(D281),IF(ISNUMBER(E281),IF(_xlfn.DAYS(DATE(YEAR(E281),MONTH(E281),DAY(E281)),DATE(YEAR(D281),MONTH(D281),DAY(D281)))=0,1,0),0),0)</f>
        <v/>
      </c>
      <c r="S281" s="22">
        <f>IF(J281=1,IF(ISNUMBER(Eingaben!$C$16),IF(K281+L281+M281+R281=0,IF(G281=0,1,0),0),0),0)</f>
        <v/>
      </c>
    </row>
    <row r="282">
      <c r="A282" s="22" t="n">
        <v>278</v>
      </c>
      <c r="B282" s="24" t="n"/>
      <c r="C282" s="24" t="n"/>
      <c r="D282" s="25" t="n"/>
      <c r="E282" s="25" t="n"/>
      <c r="F282" s="26" t="n"/>
      <c r="G282" s="27">
        <f>IF(ISNUMBER(Eingaben!$C$16),IF(ISNUMBER(D282),IF(LEN(E282)=0,MAX(0,_xlfn.DAYS(Eingaben!$C$17,MAX(DATE(YEAR(D282),MONTH(D282),DAY(D282)),Eingaben!$C$16))+1),IF(ISNUMBER(E282),IF(_xlfn.DAYS(DATE(YEAR(E282),MONTH(E282),DAY(E282)),DATE(YEAR(D282),MONTH(D282),DAY(D282)))&lt;0,0,MAX(0,MIN(_xlfn.DAYS(Eingaben!$C$17,MAX(DATE(YEAR(D282),MONTH(D282),DAY(D282)),Eingaben!$C$16)),MAX(_xlfn.DAYS(DATE(YEAR(E282),MONTH(E282),DAY(E282)),MAX(DATE(YEAR(D282),MONTH(D282),DAY(D282)),Eingaben!$C$16))-1+Eingaben!$C$19,_xlfn.DAYS(DATE(YEAR(D282),MONTH(D282),DAY(D282)),MAX(DATE(YEAR(D282),MONTH(D282),DAY(D282)),Eingaben!$C$16))))+1)),0)),0),0)</f>
        <v/>
      </c>
      <c r="H282" s="27">
        <f>MAX(0,G282-IF(ISNUMBER(F282),MAX(0,F282),0))</f>
        <v/>
      </c>
      <c r="I282" s="27">
        <f>MID(IF(K282=1,"; Einzug fehlt oder ist kein Datum","")&amp;IF(L282=1,"; Auszug ist kein Datum","")&amp;IF(M282=1,"; Auszug liegt vor Einzug","")&amp;IF(N282=1,"; Bewohner-ID fehlt","")&amp;IF(O282=1,"; Bewohner-ID doppelt","")&amp;IF(P282=1,"; Abwesenheitstage ungültig (ganze Zahl ab 0)","")&amp;IF(Q282=1,"; Abwesenheit größer als Aufenthaltstage","")&amp;IF(R282=1,"; Ein- und Auszug am selben Tag (Zählregel laut Vertrag prüfen)","")&amp;IF(S282=1,"; Kein Aufenthaltstag im Abrechnungsmonat",""),3,400)</f>
        <v/>
      </c>
      <c r="J282" s="22">
        <f>IF(LEN(B282)+LEN(C282)+LEN(D282)+LEN(E282)+LEN(F282)&gt;0,1,0)</f>
        <v/>
      </c>
      <c r="K282" s="22">
        <f>IF(J282=1,IF(ISNUMBER(D282),0,1),0)</f>
        <v/>
      </c>
      <c r="L282" s="22">
        <f>IF(LEN(E282)&gt;0,IF(ISNUMBER(E282),0,1),0)</f>
        <v/>
      </c>
      <c r="M282" s="22">
        <f>IF(ISNUMBER(D282),IF(ISNUMBER(E282),IF(_xlfn.DAYS(DATE(YEAR(E282),MONTH(E282),DAY(E282)),DATE(YEAR(D282),MONTH(D282),DAY(D282)))&lt;0,1,0),0),0)</f>
        <v/>
      </c>
      <c r="N282" s="22">
        <f>IF(J282=1,IF(LEN(B282)&gt;0,0,1),0)</f>
        <v/>
      </c>
      <c r="O282" s="22">
        <f>IF(LEN(B282)&gt;0,IF(SUMPRODUCT(($B$5:$B$504=B282)*1)&gt;1,1,0),0)</f>
        <v/>
      </c>
      <c r="P282" s="22">
        <f>IF(LEN(F282)&gt;0,IF(ISNUMBER(F282),IF(F282&lt;0,1,IF(F282&lt;&gt;INT(F282),1,0)),1),0)</f>
        <v/>
      </c>
      <c r="Q282" s="22">
        <f>IF(ISNUMBER(F282),IF(ISNUMBER(Eingaben!$C$16),IF(F282&gt;G282,1,0),0),0)</f>
        <v/>
      </c>
      <c r="R282" s="22">
        <f>IF(ISNUMBER(D282),IF(ISNUMBER(E282),IF(_xlfn.DAYS(DATE(YEAR(E282),MONTH(E282),DAY(E282)),DATE(YEAR(D282),MONTH(D282),DAY(D282)))=0,1,0),0),0)</f>
        <v/>
      </c>
      <c r="S282" s="22">
        <f>IF(J282=1,IF(ISNUMBER(Eingaben!$C$16),IF(K282+L282+M282+R282=0,IF(G282=0,1,0),0),0),0)</f>
        <v/>
      </c>
    </row>
    <row r="283">
      <c r="A283" s="22" t="n">
        <v>279</v>
      </c>
      <c r="B283" s="24" t="n"/>
      <c r="C283" s="24" t="n"/>
      <c r="D283" s="25" t="n"/>
      <c r="E283" s="25" t="n"/>
      <c r="F283" s="26" t="n"/>
      <c r="G283" s="27">
        <f>IF(ISNUMBER(Eingaben!$C$16),IF(ISNUMBER(D283),IF(LEN(E283)=0,MAX(0,_xlfn.DAYS(Eingaben!$C$17,MAX(DATE(YEAR(D283),MONTH(D283),DAY(D283)),Eingaben!$C$16))+1),IF(ISNUMBER(E283),IF(_xlfn.DAYS(DATE(YEAR(E283),MONTH(E283),DAY(E283)),DATE(YEAR(D283),MONTH(D283),DAY(D283)))&lt;0,0,MAX(0,MIN(_xlfn.DAYS(Eingaben!$C$17,MAX(DATE(YEAR(D283),MONTH(D283),DAY(D283)),Eingaben!$C$16)),MAX(_xlfn.DAYS(DATE(YEAR(E283),MONTH(E283),DAY(E283)),MAX(DATE(YEAR(D283),MONTH(D283),DAY(D283)),Eingaben!$C$16))-1+Eingaben!$C$19,_xlfn.DAYS(DATE(YEAR(D283),MONTH(D283),DAY(D283)),MAX(DATE(YEAR(D283),MONTH(D283),DAY(D283)),Eingaben!$C$16))))+1)),0)),0),0)</f>
        <v/>
      </c>
      <c r="H283" s="27">
        <f>MAX(0,G283-IF(ISNUMBER(F283),MAX(0,F283),0))</f>
        <v/>
      </c>
      <c r="I283" s="27">
        <f>MID(IF(K283=1,"; Einzug fehlt oder ist kein Datum","")&amp;IF(L283=1,"; Auszug ist kein Datum","")&amp;IF(M283=1,"; Auszug liegt vor Einzug","")&amp;IF(N283=1,"; Bewohner-ID fehlt","")&amp;IF(O283=1,"; Bewohner-ID doppelt","")&amp;IF(P283=1,"; Abwesenheitstage ungültig (ganze Zahl ab 0)","")&amp;IF(Q283=1,"; Abwesenheit größer als Aufenthaltstage","")&amp;IF(R283=1,"; Ein- und Auszug am selben Tag (Zählregel laut Vertrag prüfen)","")&amp;IF(S283=1,"; Kein Aufenthaltstag im Abrechnungsmonat",""),3,400)</f>
        <v/>
      </c>
      <c r="J283" s="22">
        <f>IF(LEN(B283)+LEN(C283)+LEN(D283)+LEN(E283)+LEN(F283)&gt;0,1,0)</f>
        <v/>
      </c>
      <c r="K283" s="22">
        <f>IF(J283=1,IF(ISNUMBER(D283),0,1),0)</f>
        <v/>
      </c>
      <c r="L283" s="22">
        <f>IF(LEN(E283)&gt;0,IF(ISNUMBER(E283),0,1),0)</f>
        <v/>
      </c>
      <c r="M283" s="22">
        <f>IF(ISNUMBER(D283),IF(ISNUMBER(E283),IF(_xlfn.DAYS(DATE(YEAR(E283),MONTH(E283),DAY(E283)),DATE(YEAR(D283),MONTH(D283),DAY(D283)))&lt;0,1,0),0),0)</f>
        <v/>
      </c>
      <c r="N283" s="22">
        <f>IF(J283=1,IF(LEN(B283)&gt;0,0,1),0)</f>
        <v/>
      </c>
      <c r="O283" s="22">
        <f>IF(LEN(B283)&gt;0,IF(SUMPRODUCT(($B$5:$B$504=B283)*1)&gt;1,1,0),0)</f>
        <v/>
      </c>
      <c r="P283" s="22">
        <f>IF(LEN(F283)&gt;0,IF(ISNUMBER(F283),IF(F283&lt;0,1,IF(F283&lt;&gt;INT(F283),1,0)),1),0)</f>
        <v/>
      </c>
      <c r="Q283" s="22">
        <f>IF(ISNUMBER(F283),IF(ISNUMBER(Eingaben!$C$16),IF(F283&gt;G283,1,0),0),0)</f>
        <v/>
      </c>
      <c r="R283" s="22">
        <f>IF(ISNUMBER(D283),IF(ISNUMBER(E283),IF(_xlfn.DAYS(DATE(YEAR(E283),MONTH(E283),DAY(E283)),DATE(YEAR(D283),MONTH(D283),DAY(D283)))=0,1,0),0),0)</f>
        <v/>
      </c>
      <c r="S283" s="22">
        <f>IF(J283=1,IF(ISNUMBER(Eingaben!$C$16),IF(K283+L283+M283+R283=0,IF(G283=0,1,0),0),0),0)</f>
        <v/>
      </c>
    </row>
    <row r="284">
      <c r="A284" s="22" t="n">
        <v>280</v>
      </c>
      <c r="B284" s="24" t="n"/>
      <c r="C284" s="24" t="n"/>
      <c r="D284" s="25" t="n"/>
      <c r="E284" s="25" t="n"/>
      <c r="F284" s="26" t="n"/>
      <c r="G284" s="27">
        <f>IF(ISNUMBER(Eingaben!$C$16),IF(ISNUMBER(D284),IF(LEN(E284)=0,MAX(0,_xlfn.DAYS(Eingaben!$C$17,MAX(DATE(YEAR(D284),MONTH(D284),DAY(D284)),Eingaben!$C$16))+1),IF(ISNUMBER(E284),IF(_xlfn.DAYS(DATE(YEAR(E284),MONTH(E284),DAY(E284)),DATE(YEAR(D284),MONTH(D284),DAY(D284)))&lt;0,0,MAX(0,MIN(_xlfn.DAYS(Eingaben!$C$17,MAX(DATE(YEAR(D284),MONTH(D284),DAY(D284)),Eingaben!$C$16)),MAX(_xlfn.DAYS(DATE(YEAR(E284),MONTH(E284),DAY(E284)),MAX(DATE(YEAR(D284),MONTH(D284),DAY(D284)),Eingaben!$C$16))-1+Eingaben!$C$19,_xlfn.DAYS(DATE(YEAR(D284),MONTH(D284),DAY(D284)),MAX(DATE(YEAR(D284),MONTH(D284),DAY(D284)),Eingaben!$C$16))))+1)),0)),0),0)</f>
        <v/>
      </c>
      <c r="H284" s="27">
        <f>MAX(0,G284-IF(ISNUMBER(F284),MAX(0,F284),0))</f>
        <v/>
      </c>
      <c r="I284" s="27">
        <f>MID(IF(K284=1,"; Einzug fehlt oder ist kein Datum","")&amp;IF(L284=1,"; Auszug ist kein Datum","")&amp;IF(M284=1,"; Auszug liegt vor Einzug","")&amp;IF(N284=1,"; Bewohner-ID fehlt","")&amp;IF(O284=1,"; Bewohner-ID doppelt","")&amp;IF(P284=1,"; Abwesenheitstage ungültig (ganze Zahl ab 0)","")&amp;IF(Q284=1,"; Abwesenheit größer als Aufenthaltstage","")&amp;IF(R284=1,"; Ein- und Auszug am selben Tag (Zählregel laut Vertrag prüfen)","")&amp;IF(S284=1,"; Kein Aufenthaltstag im Abrechnungsmonat",""),3,400)</f>
        <v/>
      </c>
      <c r="J284" s="22">
        <f>IF(LEN(B284)+LEN(C284)+LEN(D284)+LEN(E284)+LEN(F284)&gt;0,1,0)</f>
        <v/>
      </c>
      <c r="K284" s="22">
        <f>IF(J284=1,IF(ISNUMBER(D284),0,1),0)</f>
        <v/>
      </c>
      <c r="L284" s="22">
        <f>IF(LEN(E284)&gt;0,IF(ISNUMBER(E284),0,1),0)</f>
        <v/>
      </c>
      <c r="M284" s="22">
        <f>IF(ISNUMBER(D284),IF(ISNUMBER(E284),IF(_xlfn.DAYS(DATE(YEAR(E284),MONTH(E284),DAY(E284)),DATE(YEAR(D284),MONTH(D284),DAY(D284)))&lt;0,1,0),0),0)</f>
        <v/>
      </c>
      <c r="N284" s="22">
        <f>IF(J284=1,IF(LEN(B284)&gt;0,0,1),0)</f>
        <v/>
      </c>
      <c r="O284" s="22">
        <f>IF(LEN(B284)&gt;0,IF(SUMPRODUCT(($B$5:$B$504=B284)*1)&gt;1,1,0),0)</f>
        <v/>
      </c>
      <c r="P284" s="22">
        <f>IF(LEN(F284)&gt;0,IF(ISNUMBER(F284),IF(F284&lt;0,1,IF(F284&lt;&gt;INT(F284),1,0)),1),0)</f>
        <v/>
      </c>
      <c r="Q284" s="22">
        <f>IF(ISNUMBER(F284),IF(ISNUMBER(Eingaben!$C$16),IF(F284&gt;G284,1,0),0),0)</f>
        <v/>
      </c>
      <c r="R284" s="22">
        <f>IF(ISNUMBER(D284),IF(ISNUMBER(E284),IF(_xlfn.DAYS(DATE(YEAR(E284),MONTH(E284),DAY(E284)),DATE(YEAR(D284),MONTH(D284),DAY(D284)))=0,1,0),0),0)</f>
        <v/>
      </c>
      <c r="S284" s="22">
        <f>IF(J284=1,IF(ISNUMBER(Eingaben!$C$16),IF(K284+L284+M284+R284=0,IF(G284=0,1,0),0),0),0)</f>
        <v/>
      </c>
    </row>
    <row r="285">
      <c r="A285" s="22" t="n">
        <v>281</v>
      </c>
      <c r="B285" s="24" t="n"/>
      <c r="C285" s="24" t="n"/>
      <c r="D285" s="25" t="n"/>
      <c r="E285" s="25" t="n"/>
      <c r="F285" s="26" t="n"/>
      <c r="G285" s="27">
        <f>IF(ISNUMBER(Eingaben!$C$16),IF(ISNUMBER(D285),IF(LEN(E285)=0,MAX(0,_xlfn.DAYS(Eingaben!$C$17,MAX(DATE(YEAR(D285),MONTH(D285),DAY(D285)),Eingaben!$C$16))+1),IF(ISNUMBER(E285),IF(_xlfn.DAYS(DATE(YEAR(E285),MONTH(E285),DAY(E285)),DATE(YEAR(D285),MONTH(D285),DAY(D285)))&lt;0,0,MAX(0,MIN(_xlfn.DAYS(Eingaben!$C$17,MAX(DATE(YEAR(D285),MONTH(D285),DAY(D285)),Eingaben!$C$16)),MAX(_xlfn.DAYS(DATE(YEAR(E285),MONTH(E285),DAY(E285)),MAX(DATE(YEAR(D285),MONTH(D285),DAY(D285)),Eingaben!$C$16))-1+Eingaben!$C$19,_xlfn.DAYS(DATE(YEAR(D285),MONTH(D285),DAY(D285)),MAX(DATE(YEAR(D285),MONTH(D285),DAY(D285)),Eingaben!$C$16))))+1)),0)),0),0)</f>
        <v/>
      </c>
      <c r="H285" s="27">
        <f>MAX(0,G285-IF(ISNUMBER(F285),MAX(0,F285),0))</f>
        <v/>
      </c>
      <c r="I285" s="27">
        <f>MID(IF(K285=1,"; Einzug fehlt oder ist kein Datum","")&amp;IF(L285=1,"; Auszug ist kein Datum","")&amp;IF(M285=1,"; Auszug liegt vor Einzug","")&amp;IF(N285=1,"; Bewohner-ID fehlt","")&amp;IF(O285=1,"; Bewohner-ID doppelt","")&amp;IF(P285=1,"; Abwesenheitstage ungültig (ganze Zahl ab 0)","")&amp;IF(Q285=1,"; Abwesenheit größer als Aufenthaltstage","")&amp;IF(R285=1,"; Ein- und Auszug am selben Tag (Zählregel laut Vertrag prüfen)","")&amp;IF(S285=1,"; Kein Aufenthaltstag im Abrechnungsmonat",""),3,400)</f>
        <v/>
      </c>
      <c r="J285" s="22">
        <f>IF(LEN(B285)+LEN(C285)+LEN(D285)+LEN(E285)+LEN(F285)&gt;0,1,0)</f>
        <v/>
      </c>
      <c r="K285" s="22">
        <f>IF(J285=1,IF(ISNUMBER(D285),0,1),0)</f>
        <v/>
      </c>
      <c r="L285" s="22">
        <f>IF(LEN(E285)&gt;0,IF(ISNUMBER(E285),0,1),0)</f>
        <v/>
      </c>
      <c r="M285" s="22">
        <f>IF(ISNUMBER(D285),IF(ISNUMBER(E285),IF(_xlfn.DAYS(DATE(YEAR(E285),MONTH(E285),DAY(E285)),DATE(YEAR(D285),MONTH(D285),DAY(D285)))&lt;0,1,0),0),0)</f>
        <v/>
      </c>
      <c r="N285" s="22">
        <f>IF(J285=1,IF(LEN(B285)&gt;0,0,1),0)</f>
        <v/>
      </c>
      <c r="O285" s="22">
        <f>IF(LEN(B285)&gt;0,IF(SUMPRODUCT(($B$5:$B$504=B285)*1)&gt;1,1,0),0)</f>
        <v/>
      </c>
      <c r="P285" s="22">
        <f>IF(LEN(F285)&gt;0,IF(ISNUMBER(F285),IF(F285&lt;0,1,IF(F285&lt;&gt;INT(F285),1,0)),1),0)</f>
        <v/>
      </c>
      <c r="Q285" s="22">
        <f>IF(ISNUMBER(F285),IF(ISNUMBER(Eingaben!$C$16),IF(F285&gt;G285,1,0),0),0)</f>
        <v/>
      </c>
      <c r="R285" s="22">
        <f>IF(ISNUMBER(D285),IF(ISNUMBER(E285),IF(_xlfn.DAYS(DATE(YEAR(E285),MONTH(E285),DAY(E285)),DATE(YEAR(D285),MONTH(D285),DAY(D285)))=0,1,0),0),0)</f>
        <v/>
      </c>
      <c r="S285" s="22">
        <f>IF(J285=1,IF(ISNUMBER(Eingaben!$C$16),IF(K285+L285+M285+R285=0,IF(G285=0,1,0),0),0),0)</f>
        <v/>
      </c>
    </row>
    <row r="286">
      <c r="A286" s="22" t="n">
        <v>282</v>
      </c>
      <c r="B286" s="24" t="n"/>
      <c r="C286" s="24" t="n"/>
      <c r="D286" s="25" t="n"/>
      <c r="E286" s="25" t="n"/>
      <c r="F286" s="26" t="n"/>
      <c r="G286" s="27">
        <f>IF(ISNUMBER(Eingaben!$C$16),IF(ISNUMBER(D286),IF(LEN(E286)=0,MAX(0,_xlfn.DAYS(Eingaben!$C$17,MAX(DATE(YEAR(D286),MONTH(D286),DAY(D286)),Eingaben!$C$16))+1),IF(ISNUMBER(E286),IF(_xlfn.DAYS(DATE(YEAR(E286),MONTH(E286),DAY(E286)),DATE(YEAR(D286),MONTH(D286),DAY(D286)))&lt;0,0,MAX(0,MIN(_xlfn.DAYS(Eingaben!$C$17,MAX(DATE(YEAR(D286),MONTH(D286),DAY(D286)),Eingaben!$C$16)),MAX(_xlfn.DAYS(DATE(YEAR(E286),MONTH(E286),DAY(E286)),MAX(DATE(YEAR(D286),MONTH(D286),DAY(D286)),Eingaben!$C$16))-1+Eingaben!$C$19,_xlfn.DAYS(DATE(YEAR(D286),MONTH(D286),DAY(D286)),MAX(DATE(YEAR(D286),MONTH(D286),DAY(D286)),Eingaben!$C$16))))+1)),0)),0),0)</f>
        <v/>
      </c>
      <c r="H286" s="27">
        <f>MAX(0,G286-IF(ISNUMBER(F286),MAX(0,F286),0))</f>
        <v/>
      </c>
      <c r="I286" s="27">
        <f>MID(IF(K286=1,"; Einzug fehlt oder ist kein Datum","")&amp;IF(L286=1,"; Auszug ist kein Datum","")&amp;IF(M286=1,"; Auszug liegt vor Einzug","")&amp;IF(N286=1,"; Bewohner-ID fehlt","")&amp;IF(O286=1,"; Bewohner-ID doppelt","")&amp;IF(P286=1,"; Abwesenheitstage ungültig (ganze Zahl ab 0)","")&amp;IF(Q286=1,"; Abwesenheit größer als Aufenthaltstage","")&amp;IF(R286=1,"; Ein- und Auszug am selben Tag (Zählregel laut Vertrag prüfen)","")&amp;IF(S286=1,"; Kein Aufenthaltstag im Abrechnungsmonat",""),3,400)</f>
        <v/>
      </c>
      <c r="J286" s="22">
        <f>IF(LEN(B286)+LEN(C286)+LEN(D286)+LEN(E286)+LEN(F286)&gt;0,1,0)</f>
        <v/>
      </c>
      <c r="K286" s="22">
        <f>IF(J286=1,IF(ISNUMBER(D286),0,1),0)</f>
        <v/>
      </c>
      <c r="L286" s="22">
        <f>IF(LEN(E286)&gt;0,IF(ISNUMBER(E286),0,1),0)</f>
        <v/>
      </c>
      <c r="M286" s="22">
        <f>IF(ISNUMBER(D286),IF(ISNUMBER(E286),IF(_xlfn.DAYS(DATE(YEAR(E286),MONTH(E286),DAY(E286)),DATE(YEAR(D286),MONTH(D286),DAY(D286)))&lt;0,1,0),0),0)</f>
        <v/>
      </c>
      <c r="N286" s="22">
        <f>IF(J286=1,IF(LEN(B286)&gt;0,0,1),0)</f>
        <v/>
      </c>
      <c r="O286" s="22">
        <f>IF(LEN(B286)&gt;0,IF(SUMPRODUCT(($B$5:$B$504=B286)*1)&gt;1,1,0),0)</f>
        <v/>
      </c>
      <c r="P286" s="22">
        <f>IF(LEN(F286)&gt;0,IF(ISNUMBER(F286),IF(F286&lt;0,1,IF(F286&lt;&gt;INT(F286),1,0)),1),0)</f>
        <v/>
      </c>
      <c r="Q286" s="22">
        <f>IF(ISNUMBER(F286),IF(ISNUMBER(Eingaben!$C$16),IF(F286&gt;G286,1,0),0),0)</f>
        <v/>
      </c>
      <c r="R286" s="22">
        <f>IF(ISNUMBER(D286),IF(ISNUMBER(E286),IF(_xlfn.DAYS(DATE(YEAR(E286),MONTH(E286),DAY(E286)),DATE(YEAR(D286),MONTH(D286),DAY(D286)))=0,1,0),0),0)</f>
        <v/>
      </c>
      <c r="S286" s="22">
        <f>IF(J286=1,IF(ISNUMBER(Eingaben!$C$16),IF(K286+L286+M286+R286=0,IF(G286=0,1,0),0),0),0)</f>
        <v/>
      </c>
    </row>
    <row r="287">
      <c r="A287" s="22" t="n">
        <v>283</v>
      </c>
      <c r="B287" s="24" t="n"/>
      <c r="C287" s="24" t="n"/>
      <c r="D287" s="25" t="n"/>
      <c r="E287" s="25" t="n"/>
      <c r="F287" s="26" t="n"/>
      <c r="G287" s="27">
        <f>IF(ISNUMBER(Eingaben!$C$16),IF(ISNUMBER(D287),IF(LEN(E287)=0,MAX(0,_xlfn.DAYS(Eingaben!$C$17,MAX(DATE(YEAR(D287),MONTH(D287),DAY(D287)),Eingaben!$C$16))+1),IF(ISNUMBER(E287),IF(_xlfn.DAYS(DATE(YEAR(E287),MONTH(E287),DAY(E287)),DATE(YEAR(D287),MONTH(D287),DAY(D287)))&lt;0,0,MAX(0,MIN(_xlfn.DAYS(Eingaben!$C$17,MAX(DATE(YEAR(D287),MONTH(D287),DAY(D287)),Eingaben!$C$16)),MAX(_xlfn.DAYS(DATE(YEAR(E287),MONTH(E287),DAY(E287)),MAX(DATE(YEAR(D287),MONTH(D287),DAY(D287)),Eingaben!$C$16))-1+Eingaben!$C$19,_xlfn.DAYS(DATE(YEAR(D287),MONTH(D287),DAY(D287)),MAX(DATE(YEAR(D287),MONTH(D287),DAY(D287)),Eingaben!$C$16))))+1)),0)),0),0)</f>
        <v/>
      </c>
      <c r="H287" s="27">
        <f>MAX(0,G287-IF(ISNUMBER(F287),MAX(0,F287),0))</f>
        <v/>
      </c>
      <c r="I287" s="27">
        <f>MID(IF(K287=1,"; Einzug fehlt oder ist kein Datum","")&amp;IF(L287=1,"; Auszug ist kein Datum","")&amp;IF(M287=1,"; Auszug liegt vor Einzug","")&amp;IF(N287=1,"; Bewohner-ID fehlt","")&amp;IF(O287=1,"; Bewohner-ID doppelt","")&amp;IF(P287=1,"; Abwesenheitstage ungültig (ganze Zahl ab 0)","")&amp;IF(Q287=1,"; Abwesenheit größer als Aufenthaltstage","")&amp;IF(R287=1,"; Ein- und Auszug am selben Tag (Zählregel laut Vertrag prüfen)","")&amp;IF(S287=1,"; Kein Aufenthaltstag im Abrechnungsmonat",""),3,400)</f>
        <v/>
      </c>
      <c r="J287" s="22">
        <f>IF(LEN(B287)+LEN(C287)+LEN(D287)+LEN(E287)+LEN(F287)&gt;0,1,0)</f>
        <v/>
      </c>
      <c r="K287" s="22">
        <f>IF(J287=1,IF(ISNUMBER(D287),0,1),0)</f>
        <v/>
      </c>
      <c r="L287" s="22">
        <f>IF(LEN(E287)&gt;0,IF(ISNUMBER(E287),0,1),0)</f>
        <v/>
      </c>
      <c r="M287" s="22">
        <f>IF(ISNUMBER(D287),IF(ISNUMBER(E287),IF(_xlfn.DAYS(DATE(YEAR(E287),MONTH(E287),DAY(E287)),DATE(YEAR(D287),MONTH(D287),DAY(D287)))&lt;0,1,0),0),0)</f>
        <v/>
      </c>
      <c r="N287" s="22">
        <f>IF(J287=1,IF(LEN(B287)&gt;0,0,1),0)</f>
        <v/>
      </c>
      <c r="O287" s="22">
        <f>IF(LEN(B287)&gt;0,IF(SUMPRODUCT(($B$5:$B$504=B287)*1)&gt;1,1,0),0)</f>
        <v/>
      </c>
      <c r="P287" s="22">
        <f>IF(LEN(F287)&gt;0,IF(ISNUMBER(F287),IF(F287&lt;0,1,IF(F287&lt;&gt;INT(F287),1,0)),1),0)</f>
        <v/>
      </c>
      <c r="Q287" s="22">
        <f>IF(ISNUMBER(F287),IF(ISNUMBER(Eingaben!$C$16),IF(F287&gt;G287,1,0),0),0)</f>
        <v/>
      </c>
      <c r="R287" s="22">
        <f>IF(ISNUMBER(D287),IF(ISNUMBER(E287),IF(_xlfn.DAYS(DATE(YEAR(E287),MONTH(E287),DAY(E287)),DATE(YEAR(D287),MONTH(D287),DAY(D287)))=0,1,0),0),0)</f>
        <v/>
      </c>
      <c r="S287" s="22">
        <f>IF(J287=1,IF(ISNUMBER(Eingaben!$C$16),IF(K287+L287+M287+R287=0,IF(G287=0,1,0),0),0),0)</f>
        <v/>
      </c>
    </row>
    <row r="288">
      <c r="A288" s="22" t="n">
        <v>284</v>
      </c>
      <c r="B288" s="24" t="n"/>
      <c r="C288" s="24" t="n"/>
      <c r="D288" s="25" t="n"/>
      <c r="E288" s="25" t="n"/>
      <c r="F288" s="26" t="n"/>
      <c r="G288" s="27">
        <f>IF(ISNUMBER(Eingaben!$C$16),IF(ISNUMBER(D288),IF(LEN(E288)=0,MAX(0,_xlfn.DAYS(Eingaben!$C$17,MAX(DATE(YEAR(D288),MONTH(D288),DAY(D288)),Eingaben!$C$16))+1),IF(ISNUMBER(E288),IF(_xlfn.DAYS(DATE(YEAR(E288),MONTH(E288),DAY(E288)),DATE(YEAR(D288),MONTH(D288),DAY(D288)))&lt;0,0,MAX(0,MIN(_xlfn.DAYS(Eingaben!$C$17,MAX(DATE(YEAR(D288),MONTH(D288),DAY(D288)),Eingaben!$C$16)),MAX(_xlfn.DAYS(DATE(YEAR(E288),MONTH(E288),DAY(E288)),MAX(DATE(YEAR(D288),MONTH(D288),DAY(D288)),Eingaben!$C$16))-1+Eingaben!$C$19,_xlfn.DAYS(DATE(YEAR(D288),MONTH(D288),DAY(D288)),MAX(DATE(YEAR(D288),MONTH(D288),DAY(D288)),Eingaben!$C$16))))+1)),0)),0),0)</f>
        <v/>
      </c>
      <c r="H288" s="27">
        <f>MAX(0,G288-IF(ISNUMBER(F288),MAX(0,F288),0))</f>
        <v/>
      </c>
      <c r="I288" s="27">
        <f>MID(IF(K288=1,"; Einzug fehlt oder ist kein Datum","")&amp;IF(L288=1,"; Auszug ist kein Datum","")&amp;IF(M288=1,"; Auszug liegt vor Einzug","")&amp;IF(N288=1,"; Bewohner-ID fehlt","")&amp;IF(O288=1,"; Bewohner-ID doppelt","")&amp;IF(P288=1,"; Abwesenheitstage ungültig (ganze Zahl ab 0)","")&amp;IF(Q288=1,"; Abwesenheit größer als Aufenthaltstage","")&amp;IF(R288=1,"; Ein- und Auszug am selben Tag (Zählregel laut Vertrag prüfen)","")&amp;IF(S288=1,"; Kein Aufenthaltstag im Abrechnungsmonat",""),3,400)</f>
        <v/>
      </c>
      <c r="J288" s="22">
        <f>IF(LEN(B288)+LEN(C288)+LEN(D288)+LEN(E288)+LEN(F288)&gt;0,1,0)</f>
        <v/>
      </c>
      <c r="K288" s="22">
        <f>IF(J288=1,IF(ISNUMBER(D288),0,1),0)</f>
        <v/>
      </c>
      <c r="L288" s="22">
        <f>IF(LEN(E288)&gt;0,IF(ISNUMBER(E288),0,1),0)</f>
        <v/>
      </c>
      <c r="M288" s="22">
        <f>IF(ISNUMBER(D288),IF(ISNUMBER(E288),IF(_xlfn.DAYS(DATE(YEAR(E288),MONTH(E288),DAY(E288)),DATE(YEAR(D288),MONTH(D288),DAY(D288)))&lt;0,1,0),0),0)</f>
        <v/>
      </c>
      <c r="N288" s="22">
        <f>IF(J288=1,IF(LEN(B288)&gt;0,0,1),0)</f>
        <v/>
      </c>
      <c r="O288" s="22">
        <f>IF(LEN(B288)&gt;0,IF(SUMPRODUCT(($B$5:$B$504=B288)*1)&gt;1,1,0),0)</f>
        <v/>
      </c>
      <c r="P288" s="22">
        <f>IF(LEN(F288)&gt;0,IF(ISNUMBER(F288),IF(F288&lt;0,1,IF(F288&lt;&gt;INT(F288),1,0)),1),0)</f>
        <v/>
      </c>
      <c r="Q288" s="22">
        <f>IF(ISNUMBER(F288),IF(ISNUMBER(Eingaben!$C$16),IF(F288&gt;G288,1,0),0),0)</f>
        <v/>
      </c>
      <c r="R288" s="22">
        <f>IF(ISNUMBER(D288),IF(ISNUMBER(E288),IF(_xlfn.DAYS(DATE(YEAR(E288),MONTH(E288),DAY(E288)),DATE(YEAR(D288),MONTH(D288),DAY(D288)))=0,1,0),0),0)</f>
        <v/>
      </c>
      <c r="S288" s="22">
        <f>IF(J288=1,IF(ISNUMBER(Eingaben!$C$16),IF(K288+L288+M288+R288=0,IF(G288=0,1,0),0),0),0)</f>
        <v/>
      </c>
    </row>
    <row r="289">
      <c r="A289" s="22" t="n">
        <v>285</v>
      </c>
      <c r="B289" s="24" t="n"/>
      <c r="C289" s="24" t="n"/>
      <c r="D289" s="25" t="n"/>
      <c r="E289" s="25" t="n"/>
      <c r="F289" s="26" t="n"/>
      <c r="G289" s="27">
        <f>IF(ISNUMBER(Eingaben!$C$16),IF(ISNUMBER(D289),IF(LEN(E289)=0,MAX(0,_xlfn.DAYS(Eingaben!$C$17,MAX(DATE(YEAR(D289),MONTH(D289),DAY(D289)),Eingaben!$C$16))+1),IF(ISNUMBER(E289),IF(_xlfn.DAYS(DATE(YEAR(E289),MONTH(E289),DAY(E289)),DATE(YEAR(D289),MONTH(D289),DAY(D289)))&lt;0,0,MAX(0,MIN(_xlfn.DAYS(Eingaben!$C$17,MAX(DATE(YEAR(D289),MONTH(D289),DAY(D289)),Eingaben!$C$16)),MAX(_xlfn.DAYS(DATE(YEAR(E289),MONTH(E289),DAY(E289)),MAX(DATE(YEAR(D289),MONTH(D289),DAY(D289)),Eingaben!$C$16))-1+Eingaben!$C$19,_xlfn.DAYS(DATE(YEAR(D289),MONTH(D289),DAY(D289)),MAX(DATE(YEAR(D289),MONTH(D289),DAY(D289)),Eingaben!$C$16))))+1)),0)),0),0)</f>
        <v/>
      </c>
      <c r="H289" s="27">
        <f>MAX(0,G289-IF(ISNUMBER(F289),MAX(0,F289),0))</f>
        <v/>
      </c>
      <c r="I289" s="27">
        <f>MID(IF(K289=1,"; Einzug fehlt oder ist kein Datum","")&amp;IF(L289=1,"; Auszug ist kein Datum","")&amp;IF(M289=1,"; Auszug liegt vor Einzug","")&amp;IF(N289=1,"; Bewohner-ID fehlt","")&amp;IF(O289=1,"; Bewohner-ID doppelt","")&amp;IF(P289=1,"; Abwesenheitstage ungültig (ganze Zahl ab 0)","")&amp;IF(Q289=1,"; Abwesenheit größer als Aufenthaltstage","")&amp;IF(R289=1,"; Ein- und Auszug am selben Tag (Zählregel laut Vertrag prüfen)","")&amp;IF(S289=1,"; Kein Aufenthaltstag im Abrechnungsmonat",""),3,400)</f>
        <v/>
      </c>
      <c r="J289" s="22">
        <f>IF(LEN(B289)+LEN(C289)+LEN(D289)+LEN(E289)+LEN(F289)&gt;0,1,0)</f>
        <v/>
      </c>
      <c r="K289" s="22">
        <f>IF(J289=1,IF(ISNUMBER(D289),0,1),0)</f>
        <v/>
      </c>
      <c r="L289" s="22">
        <f>IF(LEN(E289)&gt;0,IF(ISNUMBER(E289),0,1),0)</f>
        <v/>
      </c>
      <c r="M289" s="22">
        <f>IF(ISNUMBER(D289),IF(ISNUMBER(E289),IF(_xlfn.DAYS(DATE(YEAR(E289),MONTH(E289),DAY(E289)),DATE(YEAR(D289),MONTH(D289),DAY(D289)))&lt;0,1,0),0),0)</f>
        <v/>
      </c>
      <c r="N289" s="22">
        <f>IF(J289=1,IF(LEN(B289)&gt;0,0,1),0)</f>
        <v/>
      </c>
      <c r="O289" s="22">
        <f>IF(LEN(B289)&gt;0,IF(SUMPRODUCT(($B$5:$B$504=B289)*1)&gt;1,1,0),0)</f>
        <v/>
      </c>
      <c r="P289" s="22">
        <f>IF(LEN(F289)&gt;0,IF(ISNUMBER(F289),IF(F289&lt;0,1,IF(F289&lt;&gt;INT(F289),1,0)),1),0)</f>
        <v/>
      </c>
      <c r="Q289" s="22">
        <f>IF(ISNUMBER(F289),IF(ISNUMBER(Eingaben!$C$16),IF(F289&gt;G289,1,0),0),0)</f>
        <v/>
      </c>
      <c r="R289" s="22">
        <f>IF(ISNUMBER(D289),IF(ISNUMBER(E289),IF(_xlfn.DAYS(DATE(YEAR(E289),MONTH(E289),DAY(E289)),DATE(YEAR(D289),MONTH(D289),DAY(D289)))=0,1,0),0),0)</f>
        <v/>
      </c>
      <c r="S289" s="22">
        <f>IF(J289=1,IF(ISNUMBER(Eingaben!$C$16),IF(K289+L289+M289+R289=0,IF(G289=0,1,0),0),0),0)</f>
        <v/>
      </c>
    </row>
    <row r="290">
      <c r="A290" s="22" t="n">
        <v>286</v>
      </c>
      <c r="B290" s="24" t="n"/>
      <c r="C290" s="24" t="n"/>
      <c r="D290" s="25" t="n"/>
      <c r="E290" s="25" t="n"/>
      <c r="F290" s="26" t="n"/>
      <c r="G290" s="27">
        <f>IF(ISNUMBER(Eingaben!$C$16),IF(ISNUMBER(D290),IF(LEN(E290)=0,MAX(0,_xlfn.DAYS(Eingaben!$C$17,MAX(DATE(YEAR(D290),MONTH(D290),DAY(D290)),Eingaben!$C$16))+1),IF(ISNUMBER(E290),IF(_xlfn.DAYS(DATE(YEAR(E290),MONTH(E290),DAY(E290)),DATE(YEAR(D290),MONTH(D290),DAY(D290)))&lt;0,0,MAX(0,MIN(_xlfn.DAYS(Eingaben!$C$17,MAX(DATE(YEAR(D290),MONTH(D290),DAY(D290)),Eingaben!$C$16)),MAX(_xlfn.DAYS(DATE(YEAR(E290),MONTH(E290),DAY(E290)),MAX(DATE(YEAR(D290),MONTH(D290),DAY(D290)),Eingaben!$C$16))-1+Eingaben!$C$19,_xlfn.DAYS(DATE(YEAR(D290),MONTH(D290),DAY(D290)),MAX(DATE(YEAR(D290),MONTH(D290),DAY(D290)),Eingaben!$C$16))))+1)),0)),0),0)</f>
        <v/>
      </c>
      <c r="H290" s="27">
        <f>MAX(0,G290-IF(ISNUMBER(F290),MAX(0,F290),0))</f>
        <v/>
      </c>
      <c r="I290" s="27">
        <f>MID(IF(K290=1,"; Einzug fehlt oder ist kein Datum","")&amp;IF(L290=1,"; Auszug ist kein Datum","")&amp;IF(M290=1,"; Auszug liegt vor Einzug","")&amp;IF(N290=1,"; Bewohner-ID fehlt","")&amp;IF(O290=1,"; Bewohner-ID doppelt","")&amp;IF(P290=1,"; Abwesenheitstage ungültig (ganze Zahl ab 0)","")&amp;IF(Q290=1,"; Abwesenheit größer als Aufenthaltstage","")&amp;IF(R290=1,"; Ein- und Auszug am selben Tag (Zählregel laut Vertrag prüfen)","")&amp;IF(S290=1,"; Kein Aufenthaltstag im Abrechnungsmonat",""),3,400)</f>
        <v/>
      </c>
      <c r="J290" s="22">
        <f>IF(LEN(B290)+LEN(C290)+LEN(D290)+LEN(E290)+LEN(F290)&gt;0,1,0)</f>
        <v/>
      </c>
      <c r="K290" s="22">
        <f>IF(J290=1,IF(ISNUMBER(D290),0,1),0)</f>
        <v/>
      </c>
      <c r="L290" s="22">
        <f>IF(LEN(E290)&gt;0,IF(ISNUMBER(E290),0,1),0)</f>
        <v/>
      </c>
      <c r="M290" s="22">
        <f>IF(ISNUMBER(D290),IF(ISNUMBER(E290),IF(_xlfn.DAYS(DATE(YEAR(E290),MONTH(E290),DAY(E290)),DATE(YEAR(D290),MONTH(D290),DAY(D290)))&lt;0,1,0),0),0)</f>
        <v/>
      </c>
      <c r="N290" s="22">
        <f>IF(J290=1,IF(LEN(B290)&gt;0,0,1),0)</f>
        <v/>
      </c>
      <c r="O290" s="22">
        <f>IF(LEN(B290)&gt;0,IF(SUMPRODUCT(($B$5:$B$504=B290)*1)&gt;1,1,0),0)</f>
        <v/>
      </c>
      <c r="P290" s="22">
        <f>IF(LEN(F290)&gt;0,IF(ISNUMBER(F290),IF(F290&lt;0,1,IF(F290&lt;&gt;INT(F290),1,0)),1),0)</f>
        <v/>
      </c>
      <c r="Q290" s="22">
        <f>IF(ISNUMBER(F290),IF(ISNUMBER(Eingaben!$C$16),IF(F290&gt;G290,1,0),0),0)</f>
        <v/>
      </c>
      <c r="R290" s="22">
        <f>IF(ISNUMBER(D290),IF(ISNUMBER(E290),IF(_xlfn.DAYS(DATE(YEAR(E290),MONTH(E290),DAY(E290)),DATE(YEAR(D290),MONTH(D290),DAY(D290)))=0,1,0),0),0)</f>
        <v/>
      </c>
      <c r="S290" s="22">
        <f>IF(J290=1,IF(ISNUMBER(Eingaben!$C$16),IF(K290+L290+M290+R290=0,IF(G290=0,1,0),0),0),0)</f>
        <v/>
      </c>
    </row>
    <row r="291">
      <c r="A291" s="22" t="n">
        <v>287</v>
      </c>
      <c r="B291" s="24" t="n"/>
      <c r="C291" s="24" t="n"/>
      <c r="D291" s="25" t="n"/>
      <c r="E291" s="25" t="n"/>
      <c r="F291" s="26" t="n"/>
      <c r="G291" s="27">
        <f>IF(ISNUMBER(Eingaben!$C$16),IF(ISNUMBER(D291),IF(LEN(E291)=0,MAX(0,_xlfn.DAYS(Eingaben!$C$17,MAX(DATE(YEAR(D291),MONTH(D291),DAY(D291)),Eingaben!$C$16))+1),IF(ISNUMBER(E291),IF(_xlfn.DAYS(DATE(YEAR(E291),MONTH(E291),DAY(E291)),DATE(YEAR(D291),MONTH(D291),DAY(D291)))&lt;0,0,MAX(0,MIN(_xlfn.DAYS(Eingaben!$C$17,MAX(DATE(YEAR(D291),MONTH(D291),DAY(D291)),Eingaben!$C$16)),MAX(_xlfn.DAYS(DATE(YEAR(E291),MONTH(E291),DAY(E291)),MAX(DATE(YEAR(D291),MONTH(D291),DAY(D291)),Eingaben!$C$16))-1+Eingaben!$C$19,_xlfn.DAYS(DATE(YEAR(D291),MONTH(D291),DAY(D291)),MAX(DATE(YEAR(D291),MONTH(D291),DAY(D291)),Eingaben!$C$16))))+1)),0)),0),0)</f>
        <v/>
      </c>
      <c r="H291" s="27">
        <f>MAX(0,G291-IF(ISNUMBER(F291),MAX(0,F291),0))</f>
        <v/>
      </c>
      <c r="I291" s="27">
        <f>MID(IF(K291=1,"; Einzug fehlt oder ist kein Datum","")&amp;IF(L291=1,"; Auszug ist kein Datum","")&amp;IF(M291=1,"; Auszug liegt vor Einzug","")&amp;IF(N291=1,"; Bewohner-ID fehlt","")&amp;IF(O291=1,"; Bewohner-ID doppelt","")&amp;IF(P291=1,"; Abwesenheitstage ungültig (ganze Zahl ab 0)","")&amp;IF(Q291=1,"; Abwesenheit größer als Aufenthaltstage","")&amp;IF(R291=1,"; Ein- und Auszug am selben Tag (Zählregel laut Vertrag prüfen)","")&amp;IF(S291=1,"; Kein Aufenthaltstag im Abrechnungsmonat",""),3,400)</f>
        <v/>
      </c>
      <c r="J291" s="22">
        <f>IF(LEN(B291)+LEN(C291)+LEN(D291)+LEN(E291)+LEN(F291)&gt;0,1,0)</f>
        <v/>
      </c>
      <c r="K291" s="22">
        <f>IF(J291=1,IF(ISNUMBER(D291),0,1),0)</f>
        <v/>
      </c>
      <c r="L291" s="22">
        <f>IF(LEN(E291)&gt;0,IF(ISNUMBER(E291),0,1),0)</f>
        <v/>
      </c>
      <c r="M291" s="22">
        <f>IF(ISNUMBER(D291),IF(ISNUMBER(E291),IF(_xlfn.DAYS(DATE(YEAR(E291),MONTH(E291),DAY(E291)),DATE(YEAR(D291),MONTH(D291),DAY(D291)))&lt;0,1,0),0),0)</f>
        <v/>
      </c>
      <c r="N291" s="22">
        <f>IF(J291=1,IF(LEN(B291)&gt;0,0,1),0)</f>
        <v/>
      </c>
      <c r="O291" s="22">
        <f>IF(LEN(B291)&gt;0,IF(SUMPRODUCT(($B$5:$B$504=B291)*1)&gt;1,1,0),0)</f>
        <v/>
      </c>
      <c r="P291" s="22">
        <f>IF(LEN(F291)&gt;0,IF(ISNUMBER(F291),IF(F291&lt;0,1,IF(F291&lt;&gt;INT(F291),1,0)),1),0)</f>
        <v/>
      </c>
      <c r="Q291" s="22">
        <f>IF(ISNUMBER(F291),IF(ISNUMBER(Eingaben!$C$16),IF(F291&gt;G291,1,0),0),0)</f>
        <v/>
      </c>
      <c r="R291" s="22">
        <f>IF(ISNUMBER(D291),IF(ISNUMBER(E291),IF(_xlfn.DAYS(DATE(YEAR(E291),MONTH(E291),DAY(E291)),DATE(YEAR(D291),MONTH(D291),DAY(D291)))=0,1,0),0),0)</f>
        <v/>
      </c>
      <c r="S291" s="22">
        <f>IF(J291=1,IF(ISNUMBER(Eingaben!$C$16),IF(K291+L291+M291+R291=0,IF(G291=0,1,0),0),0),0)</f>
        <v/>
      </c>
    </row>
    <row r="292">
      <c r="A292" s="22" t="n">
        <v>288</v>
      </c>
      <c r="B292" s="24" t="n"/>
      <c r="C292" s="24" t="n"/>
      <c r="D292" s="25" t="n"/>
      <c r="E292" s="25" t="n"/>
      <c r="F292" s="26" t="n"/>
      <c r="G292" s="27">
        <f>IF(ISNUMBER(Eingaben!$C$16),IF(ISNUMBER(D292),IF(LEN(E292)=0,MAX(0,_xlfn.DAYS(Eingaben!$C$17,MAX(DATE(YEAR(D292),MONTH(D292),DAY(D292)),Eingaben!$C$16))+1),IF(ISNUMBER(E292),IF(_xlfn.DAYS(DATE(YEAR(E292),MONTH(E292),DAY(E292)),DATE(YEAR(D292),MONTH(D292),DAY(D292)))&lt;0,0,MAX(0,MIN(_xlfn.DAYS(Eingaben!$C$17,MAX(DATE(YEAR(D292),MONTH(D292),DAY(D292)),Eingaben!$C$16)),MAX(_xlfn.DAYS(DATE(YEAR(E292),MONTH(E292),DAY(E292)),MAX(DATE(YEAR(D292),MONTH(D292),DAY(D292)),Eingaben!$C$16))-1+Eingaben!$C$19,_xlfn.DAYS(DATE(YEAR(D292),MONTH(D292),DAY(D292)),MAX(DATE(YEAR(D292),MONTH(D292),DAY(D292)),Eingaben!$C$16))))+1)),0)),0),0)</f>
        <v/>
      </c>
      <c r="H292" s="27">
        <f>MAX(0,G292-IF(ISNUMBER(F292),MAX(0,F292),0))</f>
        <v/>
      </c>
      <c r="I292" s="27">
        <f>MID(IF(K292=1,"; Einzug fehlt oder ist kein Datum","")&amp;IF(L292=1,"; Auszug ist kein Datum","")&amp;IF(M292=1,"; Auszug liegt vor Einzug","")&amp;IF(N292=1,"; Bewohner-ID fehlt","")&amp;IF(O292=1,"; Bewohner-ID doppelt","")&amp;IF(P292=1,"; Abwesenheitstage ungültig (ganze Zahl ab 0)","")&amp;IF(Q292=1,"; Abwesenheit größer als Aufenthaltstage","")&amp;IF(R292=1,"; Ein- und Auszug am selben Tag (Zählregel laut Vertrag prüfen)","")&amp;IF(S292=1,"; Kein Aufenthaltstag im Abrechnungsmonat",""),3,400)</f>
        <v/>
      </c>
      <c r="J292" s="22">
        <f>IF(LEN(B292)+LEN(C292)+LEN(D292)+LEN(E292)+LEN(F292)&gt;0,1,0)</f>
        <v/>
      </c>
      <c r="K292" s="22">
        <f>IF(J292=1,IF(ISNUMBER(D292),0,1),0)</f>
        <v/>
      </c>
      <c r="L292" s="22">
        <f>IF(LEN(E292)&gt;0,IF(ISNUMBER(E292),0,1),0)</f>
        <v/>
      </c>
      <c r="M292" s="22">
        <f>IF(ISNUMBER(D292),IF(ISNUMBER(E292),IF(_xlfn.DAYS(DATE(YEAR(E292),MONTH(E292),DAY(E292)),DATE(YEAR(D292),MONTH(D292),DAY(D292)))&lt;0,1,0),0),0)</f>
        <v/>
      </c>
      <c r="N292" s="22">
        <f>IF(J292=1,IF(LEN(B292)&gt;0,0,1),0)</f>
        <v/>
      </c>
      <c r="O292" s="22">
        <f>IF(LEN(B292)&gt;0,IF(SUMPRODUCT(($B$5:$B$504=B292)*1)&gt;1,1,0),0)</f>
        <v/>
      </c>
      <c r="P292" s="22">
        <f>IF(LEN(F292)&gt;0,IF(ISNUMBER(F292),IF(F292&lt;0,1,IF(F292&lt;&gt;INT(F292),1,0)),1),0)</f>
        <v/>
      </c>
      <c r="Q292" s="22">
        <f>IF(ISNUMBER(F292),IF(ISNUMBER(Eingaben!$C$16),IF(F292&gt;G292,1,0),0),0)</f>
        <v/>
      </c>
      <c r="R292" s="22">
        <f>IF(ISNUMBER(D292),IF(ISNUMBER(E292),IF(_xlfn.DAYS(DATE(YEAR(E292),MONTH(E292),DAY(E292)),DATE(YEAR(D292),MONTH(D292),DAY(D292)))=0,1,0),0),0)</f>
        <v/>
      </c>
      <c r="S292" s="22">
        <f>IF(J292=1,IF(ISNUMBER(Eingaben!$C$16),IF(K292+L292+M292+R292=0,IF(G292=0,1,0),0),0),0)</f>
        <v/>
      </c>
    </row>
    <row r="293">
      <c r="A293" s="22" t="n">
        <v>289</v>
      </c>
      <c r="B293" s="24" t="n"/>
      <c r="C293" s="24" t="n"/>
      <c r="D293" s="25" t="n"/>
      <c r="E293" s="25" t="n"/>
      <c r="F293" s="26" t="n"/>
      <c r="G293" s="27">
        <f>IF(ISNUMBER(Eingaben!$C$16),IF(ISNUMBER(D293),IF(LEN(E293)=0,MAX(0,_xlfn.DAYS(Eingaben!$C$17,MAX(DATE(YEAR(D293),MONTH(D293),DAY(D293)),Eingaben!$C$16))+1),IF(ISNUMBER(E293),IF(_xlfn.DAYS(DATE(YEAR(E293),MONTH(E293),DAY(E293)),DATE(YEAR(D293),MONTH(D293),DAY(D293)))&lt;0,0,MAX(0,MIN(_xlfn.DAYS(Eingaben!$C$17,MAX(DATE(YEAR(D293),MONTH(D293),DAY(D293)),Eingaben!$C$16)),MAX(_xlfn.DAYS(DATE(YEAR(E293),MONTH(E293),DAY(E293)),MAX(DATE(YEAR(D293),MONTH(D293),DAY(D293)),Eingaben!$C$16))-1+Eingaben!$C$19,_xlfn.DAYS(DATE(YEAR(D293),MONTH(D293),DAY(D293)),MAX(DATE(YEAR(D293),MONTH(D293),DAY(D293)),Eingaben!$C$16))))+1)),0)),0),0)</f>
        <v/>
      </c>
      <c r="H293" s="27">
        <f>MAX(0,G293-IF(ISNUMBER(F293),MAX(0,F293),0))</f>
        <v/>
      </c>
      <c r="I293" s="27">
        <f>MID(IF(K293=1,"; Einzug fehlt oder ist kein Datum","")&amp;IF(L293=1,"; Auszug ist kein Datum","")&amp;IF(M293=1,"; Auszug liegt vor Einzug","")&amp;IF(N293=1,"; Bewohner-ID fehlt","")&amp;IF(O293=1,"; Bewohner-ID doppelt","")&amp;IF(P293=1,"; Abwesenheitstage ungültig (ganze Zahl ab 0)","")&amp;IF(Q293=1,"; Abwesenheit größer als Aufenthaltstage","")&amp;IF(R293=1,"; Ein- und Auszug am selben Tag (Zählregel laut Vertrag prüfen)","")&amp;IF(S293=1,"; Kein Aufenthaltstag im Abrechnungsmonat",""),3,400)</f>
        <v/>
      </c>
      <c r="J293" s="22">
        <f>IF(LEN(B293)+LEN(C293)+LEN(D293)+LEN(E293)+LEN(F293)&gt;0,1,0)</f>
        <v/>
      </c>
      <c r="K293" s="22">
        <f>IF(J293=1,IF(ISNUMBER(D293),0,1),0)</f>
        <v/>
      </c>
      <c r="L293" s="22">
        <f>IF(LEN(E293)&gt;0,IF(ISNUMBER(E293),0,1),0)</f>
        <v/>
      </c>
      <c r="M293" s="22">
        <f>IF(ISNUMBER(D293),IF(ISNUMBER(E293),IF(_xlfn.DAYS(DATE(YEAR(E293),MONTH(E293),DAY(E293)),DATE(YEAR(D293),MONTH(D293),DAY(D293)))&lt;0,1,0),0),0)</f>
        <v/>
      </c>
      <c r="N293" s="22">
        <f>IF(J293=1,IF(LEN(B293)&gt;0,0,1),0)</f>
        <v/>
      </c>
      <c r="O293" s="22">
        <f>IF(LEN(B293)&gt;0,IF(SUMPRODUCT(($B$5:$B$504=B293)*1)&gt;1,1,0),0)</f>
        <v/>
      </c>
      <c r="P293" s="22">
        <f>IF(LEN(F293)&gt;0,IF(ISNUMBER(F293),IF(F293&lt;0,1,IF(F293&lt;&gt;INT(F293),1,0)),1),0)</f>
        <v/>
      </c>
      <c r="Q293" s="22">
        <f>IF(ISNUMBER(F293),IF(ISNUMBER(Eingaben!$C$16),IF(F293&gt;G293,1,0),0),0)</f>
        <v/>
      </c>
      <c r="R293" s="22">
        <f>IF(ISNUMBER(D293),IF(ISNUMBER(E293),IF(_xlfn.DAYS(DATE(YEAR(E293),MONTH(E293),DAY(E293)),DATE(YEAR(D293),MONTH(D293),DAY(D293)))=0,1,0),0),0)</f>
        <v/>
      </c>
      <c r="S293" s="22">
        <f>IF(J293=1,IF(ISNUMBER(Eingaben!$C$16),IF(K293+L293+M293+R293=0,IF(G293=0,1,0),0),0),0)</f>
        <v/>
      </c>
    </row>
    <row r="294">
      <c r="A294" s="22" t="n">
        <v>290</v>
      </c>
      <c r="B294" s="24" t="n"/>
      <c r="C294" s="24" t="n"/>
      <c r="D294" s="25" t="n"/>
      <c r="E294" s="25" t="n"/>
      <c r="F294" s="26" t="n"/>
      <c r="G294" s="27">
        <f>IF(ISNUMBER(Eingaben!$C$16),IF(ISNUMBER(D294),IF(LEN(E294)=0,MAX(0,_xlfn.DAYS(Eingaben!$C$17,MAX(DATE(YEAR(D294),MONTH(D294),DAY(D294)),Eingaben!$C$16))+1),IF(ISNUMBER(E294),IF(_xlfn.DAYS(DATE(YEAR(E294),MONTH(E294),DAY(E294)),DATE(YEAR(D294),MONTH(D294),DAY(D294)))&lt;0,0,MAX(0,MIN(_xlfn.DAYS(Eingaben!$C$17,MAX(DATE(YEAR(D294),MONTH(D294),DAY(D294)),Eingaben!$C$16)),MAX(_xlfn.DAYS(DATE(YEAR(E294),MONTH(E294),DAY(E294)),MAX(DATE(YEAR(D294),MONTH(D294),DAY(D294)),Eingaben!$C$16))-1+Eingaben!$C$19,_xlfn.DAYS(DATE(YEAR(D294),MONTH(D294),DAY(D294)),MAX(DATE(YEAR(D294),MONTH(D294),DAY(D294)),Eingaben!$C$16))))+1)),0)),0),0)</f>
        <v/>
      </c>
      <c r="H294" s="27">
        <f>MAX(0,G294-IF(ISNUMBER(F294),MAX(0,F294),0))</f>
        <v/>
      </c>
      <c r="I294" s="27">
        <f>MID(IF(K294=1,"; Einzug fehlt oder ist kein Datum","")&amp;IF(L294=1,"; Auszug ist kein Datum","")&amp;IF(M294=1,"; Auszug liegt vor Einzug","")&amp;IF(N294=1,"; Bewohner-ID fehlt","")&amp;IF(O294=1,"; Bewohner-ID doppelt","")&amp;IF(P294=1,"; Abwesenheitstage ungültig (ganze Zahl ab 0)","")&amp;IF(Q294=1,"; Abwesenheit größer als Aufenthaltstage","")&amp;IF(R294=1,"; Ein- und Auszug am selben Tag (Zählregel laut Vertrag prüfen)","")&amp;IF(S294=1,"; Kein Aufenthaltstag im Abrechnungsmonat",""),3,400)</f>
        <v/>
      </c>
      <c r="J294" s="22">
        <f>IF(LEN(B294)+LEN(C294)+LEN(D294)+LEN(E294)+LEN(F294)&gt;0,1,0)</f>
        <v/>
      </c>
      <c r="K294" s="22">
        <f>IF(J294=1,IF(ISNUMBER(D294),0,1),0)</f>
        <v/>
      </c>
      <c r="L294" s="22">
        <f>IF(LEN(E294)&gt;0,IF(ISNUMBER(E294),0,1),0)</f>
        <v/>
      </c>
      <c r="M294" s="22">
        <f>IF(ISNUMBER(D294),IF(ISNUMBER(E294),IF(_xlfn.DAYS(DATE(YEAR(E294),MONTH(E294),DAY(E294)),DATE(YEAR(D294),MONTH(D294),DAY(D294)))&lt;0,1,0),0),0)</f>
        <v/>
      </c>
      <c r="N294" s="22">
        <f>IF(J294=1,IF(LEN(B294)&gt;0,0,1),0)</f>
        <v/>
      </c>
      <c r="O294" s="22">
        <f>IF(LEN(B294)&gt;0,IF(SUMPRODUCT(($B$5:$B$504=B294)*1)&gt;1,1,0),0)</f>
        <v/>
      </c>
      <c r="P294" s="22">
        <f>IF(LEN(F294)&gt;0,IF(ISNUMBER(F294),IF(F294&lt;0,1,IF(F294&lt;&gt;INT(F294),1,0)),1),0)</f>
        <v/>
      </c>
      <c r="Q294" s="22">
        <f>IF(ISNUMBER(F294),IF(ISNUMBER(Eingaben!$C$16),IF(F294&gt;G294,1,0),0),0)</f>
        <v/>
      </c>
      <c r="R294" s="22">
        <f>IF(ISNUMBER(D294),IF(ISNUMBER(E294),IF(_xlfn.DAYS(DATE(YEAR(E294),MONTH(E294),DAY(E294)),DATE(YEAR(D294),MONTH(D294),DAY(D294)))=0,1,0),0),0)</f>
        <v/>
      </c>
      <c r="S294" s="22">
        <f>IF(J294=1,IF(ISNUMBER(Eingaben!$C$16),IF(K294+L294+M294+R294=0,IF(G294=0,1,0),0),0),0)</f>
        <v/>
      </c>
    </row>
    <row r="295">
      <c r="A295" s="22" t="n">
        <v>291</v>
      </c>
      <c r="B295" s="24" t="n"/>
      <c r="C295" s="24" t="n"/>
      <c r="D295" s="25" t="n"/>
      <c r="E295" s="25" t="n"/>
      <c r="F295" s="26" t="n"/>
      <c r="G295" s="27">
        <f>IF(ISNUMBER(Eingaben!$C$16),IF(ISNUMBER(D295),IF(LEN(E295)=0,MAX(0,_xlfn.DAYS(Eingaben!$C$17,MAX(DATE(YEAR(D295),MONTH(D295),DAY(D295)),Eingaben!$C$16))+1),IF(ISNUMBER(E295),IF(_xlfn.DAYS(DATE(YEAR(E295),MONTH(E295),DAY(E295)),DATE(YEAR(D295),MONTH(D295),DAY(D295)))&lt;0,0,MAX(0,MIN(_xlfn.DAYS(Eingaben!$C$17,MAX(DATE(YEAR(D295),MONTH(D295),DAY(D295)),Eingaben!$C$16)),MAX(_xlfn.DAYS(DATE(YEAR(E295),MONTH(E295),DAY(E295)),MAX(DATE(YEAR(D295),MONTH(D295),DAY(D295)),Eingaben!$C$16))-1+Eingaben!$C$19,_xlfn.DAYS(DATE(YEAR(D295),MONTH(D295),DAY(D295)),MAX(DATE(YEAR(D295),MONTH(D295),DAY(D295)),Eingaben!$C$16))))+1)),0)),0),0)</f>
        <v/>
      </c>
      <c r="H295" s="27">
        <f>MAX(0,G295-IF(ISNUMBER(F295),MAX(0,F295),0))</f>
        <v/>
      </c>
      <c r="I295" s="27">
        <f>MID(IF(K295=1,"; Einzug fehlt oder ist kein Datum","")&amp;IF(L295=1,"; Auszug ist kein Datum","")&amp;IF(M295=1,"; Auszug liegt vor Einzug","")&amp;IF(N295=1,"; Bewohner-ID fehlt","")&amp;IF(O295=1,"; Bewohner-ID doppelt","")&amp;IF(P295=1,"; Abwesenheitstage ungültig (ganze Zahl ab 0)","")&amp;IF(Q295=1,"; Abwesenheit größer als Aufenthaltstage","")&amp;IF(R295=1,"; Ein- und Auszug am selben Tag (Zählregel laut Vertrag prüfen)","")&amp;IF(S295=1,"; Kein Aufenthaltstag im Abrechnungsmonat",""),3,400)</f>
        <v/>
      </c>
      <c r="J295" s="22">
        <f>IF(LEN(B295)+LEN(C295)+LEN(D295)+LEN(E295)+LEN(F295)&gt;0,1,0)</f>
        <v/>
      </c>
      <c r="K295" s="22">
        <f>IF(J295=1,IF(ISNUMBER(D295),0,1),0)</f>
        <v/>
      </c>
      <c r="L295" s="22">
        <f>IF(LEN(E295)&gt;0,IF(ISNUMBER(E295),0,1),0)</f>
        <v/>
      </c>
      <c r="M295" s="22">
        <f>IF(ISNUMBER(D295),IF(ISNUMBER(E295),IF(_xlfn.DAYS(DATE(YEAR(E295),MONTH(E295),DAY(E295)),DATE(YEAR(D295),MONTH(D295),DAY(D295)))&lt;0,1,0),0),0)</f>
        <v/>
      </c>
      <c r="N295" s="22">
        <f>IF(J295=1,IF(LEN(B295)&gt;0,0,1),0)</f>
        <v/>
      </c>
      <c r="O295" s="22">
        <f>IF(LEN(B295)&gt;0,IF(SUMPRODUCT(($B$5:$B$504=B295)*1)&gt;1,1,0),0)</f>
        <v/>
      </c>
      <c r="P295" s="22">
        <f>IF(LEN(F295)&gt;0,IF(ISNUMBER(F295),IF(F295&lt;0,1,IF(F295&lt;&gt;INT(F295),1,0)),1),0)</f>
        <v/>
      </c>
      <c r="Q295" s="22">
        <f>IF(ISNUMBER(F295),IF(ISNUMBER(Eingaben!$C$16),IF(F295&gt;G295,1,0),0),0)</f>
        <v/>
      </c>
      <c r="R295" s="22">
        <f>IF(ISNUMBER(D295),IF(ISNUMBER(E295),IF(_xlfn.DAYS(DATE(YEAR(E295),MONTH(E295),DAY(E295)),DATE(YEAR(D295),MONTH(D295),DAY(D295)))=0,1,0),0),0)</f>
        <v/>
      </c>
      <c r="S295" s="22">
        <f>IF(J295=1,IF(ISNUMBER(Eingaben!$C$16),IF(K295+L295+M295+R295=0,IF(G295=0,1,0),0),0),0)</f>
        <v/>
      </c>
    </row>
    <row r="296">
      <c r="A296" s="22" t="n">
        <v>292</v>
      </c>
      <c r="B296" s="24" t="n"/>
      <c r="C296" s="24" t="n"/>
      <c r="D296" s="25" t="n"/>
      <c r="E296" s="25" t="n"/>
      <c r="F296" s="26" t="n"/>
      <c r="G296" s="27">
        <f>IF(ISNUMBER(Eingaben!$C$16),IF(ISNUMBER(D296),IF(LEN(E296)=0,MAX(0,_xlfn.DAYS(Eingaben!$C$17,MAX(DATE(YEAR(D296),MONTH(D296),DAY(D296)),Eingaben!$C$16))+1),IF(ISNUMBER(E296),IF(_xlfn.DAYS(DATE(YEAR(E296),MONTH(E296),DAY(E296)),DATE(YEAR(D296),MONTH(D296),DAY(D296)))&lt;0,0,MAX(0,MIN(_xlfn.DAYS(Eingaben!$C$17,MAX(DATE(YEAR(D296),MONTH(D296),DAY(D296)),Eingaben!$C$16)),MAX(_xlfn.DAYS(DATE(YEAR(E296),MONTH(E296),DAY(E296)),MAX(DATE(YEAR(D296),MONTH(D296),DAY(D296)),Eingaben!$C$16))-1+Eingaben!$C$19,_xlfn.DAYS(DATE(YEAR(D296),MONTH(D296),DAY(D296)),MAX(DATE(YEAR(D296),MONTH(D296),DAY(D296)),Eingaben!$C$16))))+1)),0)),0),0)</f>
        <v/>
      </c>
      <c r="H296" s="27">
        <f>MAX(0,G296-IF(ISNUMBER(F296),MAX(0,F296),0))</f>
        <v/>
      </c>
      <c r="I296" s="27">
        <f>MID(IF(K296=1,"; Einzug fehlt oder ist kein Datum","")&amp;IF(L296=1,"; Auszug ist kein Datum","")&amp;IF(M296=1,"; Auszug liegt vor Einzug","")&amp;IF(N296=1,"; Bewohner-ID fehlt","")&amp;IF(O296=1,"; Bewohner-ID doppelt","")&amp;IF(P296=1,"; Abwesenheitstage ungültig (ganze Zahl ab 0)","")&amp;IF(Q296=1,"; Abwesenheit größer als Aufenthaltstage","")&amp;IF(R296=1,"; Ein- und Auszug am selben Tag (Zählregel laut Vertrag prüfen)","")&amp;IF(S296=1,"; Kein Aufenthaltstag im Abrechnungsmonat",""),3,400)</f>
        <v/>
      </c>
      <c r="J296" s="22">
        <f>IF(LEN(B296)+LEN(C296)+LEN(D296)+LEN(E296)+LEN(F296)&gt;0,1,0)</f>
        <v/>
      </c>
      <c r="K296" s="22">
        <f>IF(J296=1,IF(ISNUMBER(D296),0,1),0)</f>
        <v/>
      </c>
      <c r="L296" s="22">
        <f>IF(LEN(E296)&gt;0,IF(ISNUMBER(E296),0,1),0)</f>
        <v/>
      </c>
      <c r="M296" s="22">
        <f>IF(ISNUMBER(D296),IF(ISNUMBER(E296),IF(_xlfn.DAYS(DATE(YEAR(E296),MONTH(E296),DAY(E296)),DATE(YEAR(D296),MONTH(D296),DAY(D296)))&lt;0,1,0),0),0)</f>
        <v/>
      </c>
      <c r="N296" s="22">
        <f>IF(J296=1,IF(LEN(B296)&gt;0,0,1),0)</f>
        <v/>
      </c>
      <c r="O296" s="22">
        <f>IF(LEN(B296)&gt;0,IF(SUMPRODUCT(($B$5:$B$504=B296)*1)&gt;1,1,0),0)</f>
        <v/>
      </c>
      <c r="P296" s="22">
        <f>IF(LEN(F296)&gt;0,IF(ISNUMBER(F296),IF(F296&lt;0,1,IF(F296&lt;&gt;INT(F296),1,0)),1),0)</f>
        <v/>
      </c>
      <c r="Q296" s="22">
        <f>IF(ISNUMBER(F296),IF(ISNUMBER(Eingaben!$C$16),IF(F296&gt;G296,1,0),0),0)</f>
        <v/>
      </c>
      <c r="R296" s="22">
        <f>IF(ISNUMBER(D296),IF(ISNUMBER(E296),IF(_xlfn.DAYS(DATE(YEAR(E296),MONTH(E296),DAY(E296)),DATE(YEAR(D296),MONTH(D296),DAY(D296)))=0,1,0),0),0)</f>
        <v/>
      </c>
      <c r="S296" s="22">
        <f>IF(J296=1,IF(ISNUMBER(Eingaben!$C$16),IF(K296+L296+M296+R296=0,IF(G296=0,1,0),0),0),0)</f>
        <v/>
      </c>
    </row>
    <row r="297">
      <c r="A297" s="22" t="n">
        <v>293</v>
      </c>
      <c r="B297" s="24" t="n"/>
      <c r="C297" s="24" t="n"/>
      <c r="D297" s="25" t="n"/>
      <c r="E297" s="25" t="n"/>
      <c r="F297" s="26" t="n"/>
      <c r="G297" s="27">
        <f>IF(ISNUMBER(Eingaben!$C$16),IF(ISNUMBER(D297),IF(LEN(E297)=0,MAX(0,_xlfn.DAYS(Eingaben!$C$17,MAX(DATE(YEAR(D297),MONTH(D297),DAY(D297)),Eingaben!$C$16))+1),IF(ISNUMBER(E297),IF(_xlfn.DAYS(DATE(YEAR(E297),MONTH(E297),DAY(E297)),DATE(YEAR(D297),MONTH(D297),DAY(D297)))&lt;0,0,MAX(0,MIN(_xlfn.DAYS(Eingaben!$C$17,MAX(DATE(YEAR(D297),MONTH(D297),DAY(D297)),Eingaben!$C$16)),MAX(_xlfn.DAYS(DATE(YEAR(E297),MONTH(E297),DAY(E297)),MAX(DATE(YEAR(D297),MONTH(D297),DAY(D297)),Eingaben!$C$16))-1+Eingaben!$C$19,_xlfn.DAYS(DATE(YEAR(D297),MONTH(D297),DAY(D297)),MAX(DATE(YEAR(D297),MONTH(D297),DAY(D297)),Eingaben!$C$16))))+1)),0)),0),0)</f>
        <v/>
      </c>
      <c r="H297" s="27">
        <f>MAX(0,G297-IF(ISNUMBER(F297),MAX(0,F297),0))</f>
        <v/>
      </c>
      <c r="I297" s="27">
        <f>MID(IF(K297=1,"; Einzug fehlt oder ist kein Datum","")&amp;IF(L297=1,"; Auszug ist kein Datum","")&amp;IF(M297=1,"; Auszug liegt vor Einzug","")&amp;IF(N297=1,"; Bewohner-ID fehlt","")&amp;IF(O297=1,"; Bewohner-ID doppelt","")&amp;IF(P297=1,"; Abwesenheitstage ungültig (ganze Zahl ab 0)","")&amp;IF(Q297=1,"; Abwesenheit größer als Aufenthaltstage","")&amp;IF(R297=1,"; Ein- und Auszug am selben Tag (Zählregel laut Vertrag prüfen)","")&amp;IF(S297=1,"; Kein Aufenthaltstag im Abrechnungsmonat",""),3,400)</f>
        <v/>
      </c>
      <c r="J297" s="22">
        <f>IF(LEN(B297)+LEN(C297)+LEN(D297)+LEN(E297)+LEN(F297)&gt;0,1,0)</f>
        <v/>
      </c>
      <c r="K297" s="22">
        <f>IF(J297=1,IF(ISNUMBER(D297),0,1),0)</f>
        <v/>
      </c>
      <c r="L297" s="22">
        <f>IF(LEN(E297)&gt;0,IF(ISNUMBER(E297),0,1),0)</f>
        <v/>
      </c>
      <c r="M297" s="22">
        <f>IF(ISNUMBER(D297),IF(ISNUMBER(E297),IF(_xlfn.DAYS(DATE(YEAR(E297),MONTH(E297),DAY(E297)),DATE(YEAR(D297),MONTH(D297),DAY(D297)))&lt;0,1,0),0),0)</f>
        <v/>
      </c>
      <c r="N297" s="22">
        <f>IF(J297=1,IF(LEN(B297)&gt;0,0,1),0)</f>
        <v/>
      </c>
      <c r="O297" s="22">
        <f>IF(LEN(B297)&gt;0,IF(SUMPRODUCT(($B$5:$B$504=B297)*1)&gt;1,1,0),0)</f>
        <v/>
      </c>
      <c r="P297" s="22">
        <f>IF(LEN(F297)&gt;0,IF(ISNUMBER(F297),IF(F297&lt;0,1,IF(F297&lt;&gt;INT(F297),1,0)),1),0)</f>
        <v/>
      </c>
      <c r="Q297" s="22">
        <f>IF(ISNUMBER(F297),IF(ISNUMBER(Eingaben!$C$16),IF(F297&gt;G297,1,0),0),0)</f>
        <v/>
      </c>
      <c r="R297" s="22">
        <f>IF(ISNUMBER(D297),IF(ISNUMBER(E297),IF(_xlfn.DAYS(DATE(YEAR(E297),MONTH(E297),DAY(E297)),DATE(YEAR(D297),MONTH(D297),DAY(D297)))=0,1,0),0),0)</f>
        <v/>
      </c>
      <c r="S297" s="22">
        <f>IF(J297=1,IF(ISNUMBER(Eingaben!$C$16),IF(K297+L297+M297+R297=0,IF(G297=0,1,0),0),0),0)</f>
        <v/>
      </c>
    </row>
    <row r="298">
      <c r="A298" s="22" t="n">
        <v>294</v>
      </c>
      <c r="B298" s="24" t="n"/>
      <c r="C298" s="24" t="n"/>
      <c r="D298" s="25" t="n"/>
      <c r="E298" s="25" t="n"/>
      <c r="F298" s="26" t="n"/>
      <c r="G298" s="27">
        <f>IF(ISNUMBER(Eingaben!$C$16),IF(ISNUMBER(D298),IF(LEN(E298)=0,MAX(0,_xlfn.DAYS(Eingaben!$C$17,MAX(DATE(YEAR(D298),MONTH(D298),DAY(D298)),Eingaben!$C$16))+1),IF(ISNUMBER(E298),IF(_xlfn.DAYS(DATE(YEAR(E298),MONTH(E298),DAY(E298)),DATE(YEAR(D298),MONTH(D298),DAY(D298)))&lt;0,0,MAX(0,MIN(_xlfn.DAYS(Eingaben!$C$17,MAX(DATE(YEAR(D298),MONTH(D298),DAY(D298)),Eingaben!$C$16)),MAX(_xlfn.DAYS(DATE(YEAR(E298),MONTH(E298),DAY(E298)),MAX(DATE(YEAR(D298),MONTH(D298),DAY(D298)),Eingaben!$C$16))-1+Eingaben!$C$19,_xlfn.DAYS(DATE(YEAR(D298),MONTH(D298),DAY(D298)),MAX(DATE(YEAR(D298),MONTH(D298),DAY(D298)),Eingaben!$C$16))))+1)),0)),0),0)</f>
        <v/>
      </c>
      <c r="H298" s="27">
        <f>MAX(0,G298-IF(ISNUMBER(F298),MAX(0,F298),0))</f>
        <v/>
      </c>
      <c r="I298" s="27">
        <f>MID(IF(K298=1,"; Einzug fehlt oder ist kein Datum","")&amp;IF(L298=1,"; Auszug ist kein Datum","")&amp;IF(M298=1,"; Auszug liegt vor Einzug","")&amp;IF(N298=1,"; Bewohner-ID fehlt","")&amp;IF(O298=1,"; Bewohner-ID doppelt","")&amp;IF(P298=1,"; Abwesenheitstage ungültig (ganze Zahl ab 0)","")&amp;IF(Q298=1,"; Abwesenheit größer als Aufenthaltstage","")&amp;IF(R298=1,"; Ein- und Auszug am selben Tag (Zählregel laut Vertrag prüfen)","")&amp;IF(S298=1,"; Kein Aufenthaltstag im Abrechnungsmonat",""),3,400)</f>
        <v/>
      </c>
      <c r="J298" s="22">
        <f>IF(LEN(B298)+LEN(C298)+LEN(D298)+LEN(E298)+LEN(F298)&gt;0,1,0)</f>
        <v/>
      </c>
      <c r="K298" s="22">
        <f>IF(J298=1,IF(ISNUMBER(D298),0,1),0)</f>
        <v/>
      </c>
      <c r="L298" s="22">
        <f>IF(LEN(E298)&gt;0,IF(ISNUMBER(E298),0,1),0)</f>
        <v/>
      </c>
      <c r="M298" s="22">
        <f>IF(ISNUMBER(D298),IF(ISNUMBER(E298),IF(_xlfn.DAYS(DATE(YEAR(E298),MONTH(E298),DAY(E298)),DATE(YEAR(D298),MONTH(D298),DAY(D298)))&lt;0,1,0),0),0)</f>
        <v/>
      </c>
      <c r="N298" s="22">
        <f>IF(J298=1,IF(LEN(B298)&gt;0,0,1),0)</f>
        <v/>
      </c>
      <c r="O298" s="22">
        <f>IF(LEN(B298)&gt;0,IF(SUMPRODUCT(($B$5:$B$504=B298)*1)&gt;1,1,0),0)</f>
        <v/>
      </c>
      <c r="P298" s="22">
        <f>IF(LEN(F298)&gt;0,IF(ISNUMBER(F298),IF(F298&lt;0,1,IF(F298&lt;&gt;INT(F298),1,0)),1),0)</f>
        <v/>
      </c>
      <c r="Q298" s="22">
        <f>IF(ISNUMBER(F298),IF(ISNUMBER(Eingaben!$C$16),IF(F298&gt;G298,1,0),0),0)</f>
        <v/>
      </c>
      <c r="R298" s="22">
        <f>IF(ISNUMBER(D298),IF(ISNUMBER(E298),IF(_xlfn.DAYS(DATE(YEAR(E298),MONTH(E298),DAY(E298)),DATE(YEAR(D298),MONTH(D298),DAY(D298)))=0,1,0),0),0)</f>
        <v/>
      </c>
      <c r="S298" s="22">
        <f>IF(J298=1,IF(ISNUMBER(Eingaben!$C$16),IF(K298+L298+M298+R298=0,IF(G298=0,1,0),0),0),0)</f>
        <v/>
      </c>
    </row>
    <row r="299">
      <c r="A299" s="22" t="n">
        <v>295</v>
      </c>
      <c r="B299" s="24" t="n"/>
      <c r="C299" s="24" t="n"/>
      <c r="D299" s="25" t="n"/>
      <c r="E299" s="25" t="n"/>
      <c r="F299" s="26" t="n"/>
      <c r="G299" s="27">
        <f>IF(ISNUMBER(Eingaben!$C$16),IF(ISNUMBER(D299),IF(LEN(E299)=0,MAX(0,_xlfn.DAYS(Eingaben!$C$17,MAX(DATE(YEAR(D299),MONTH(D299),DAY(D299)),Eingaben!$C$16))+1),IF(ISNUMBER(E299),IF(_xlfn.DAYS(DATE(YEAR(E299),MONTH(E299),DAY(E299)),DATE(YEAR(D299),MONTH(D299),DAY(D299)))&lt;0,0,MAX(0,MIN(_xlfn.DAYS(Eingaben!$C$17,MAX(DATE(YEAR(D299),MONTH(D299),DAY(D299)),Eingaben!$C$16)),MAX(_xlfn.DAYS(DATE(YEAR(E299),MONTH(E299),DAY(E299)),MAX(DATE(YEAR(D299),MONTH(D299),DAY(D299)),Eingaben!$C$16))-1+Eingaben!$C$19,_xlfn.DAYS(DATE(YEAR(D299),MONTH(D299),DAY(D299)),MAX(DATE(YEAR(D299),MONTH(D299),DAY(D299)),Eingaben!$C$16))))+1)),0)),0),0)</f>
        <v/>
      </c>
      <c r="H299" s="27">
        <f>MAX(0,G299-IF(ISNUMBER(F299),MAX(0,F299),0))</f>
        <v/>
      </c>
      <c r="I299" s="27">
        <f>MID(IF(K299=1,"; Einzug fehlt oder ist kein Datum","")&amp;IF(L299=1,"; Auszug ist kein Datum","")&amp;IF(M299=1,"; Auszug liegt vor Einzug","")&amp;IF(N299=1,"; Bewohner-ID fehlt","")&amp;IF(O299=1,"; Bewohner-ID doppelt","")&amp;IF(P299=1,"; Abwesenheitstage ungültig (ganze Zahl ab 0)","")&amp;IF(Q299=1,"; Abwesenheit größer als Aufenthaltstage","")&amp;IF(R299=1,"; Ein- und Auszug am selben Tag (Zählregel laut Vertrag prüfen)","")&amp;IF(S299=1,"; Kein Aufenthaltstag im Abrechnungsmonat",""),3,400)</f>
        <v/>
      </c>
      <c r="J299" s="22">
        <f>IF(LEN(B299)+LEN(C299)+LEN(D299)+LEN(E299)+LEN(F299)&gt;0,1,0)</f>
        <v/>
      </c>
      <c r="K299" s="22">
        <f>IF(J299=1,IF(ISNUMBER(D299),0,1),0)</f>
        <v/>
      </c>
      <c r="L299" s="22">
        <f>IF(LEN(E299)&gt;0,IF(ISNUMBER(E299),0,1),0)</f>
        <v/>
      </c>
      <c r="M299" s="22">
        <f>IF(ISNUMBER(D299),IF(ISNUMBER(E299),IF(_xlfn.DAYS(DATE(YEAR(E299),MONTH(E299),DAY(E299)),DATE(YEAR(D299),MONTH(D299),DAY(D299)))&lt;0,1,0),0),0)</f>
        <v/>
      </c>
      <c r="N299" s="22">
        <f>IF(J299=1,IF(LEN(B299)&gt;0,0,1),0)</f>
        <v/>
      </c>
      <c r="O299" s="22">
        <f>IF(LEN(B299)&gt;0,IF(SUMPRODUCT(($B$5:$B$504=B299)*1)&gt;1,1,0),0)</f>
        <v/>
      </c>
      <c r="P299" s="22">
        <f>IF(LEN(F299)&gt;0,IF(ISNUMBER(F299),IF(F299&lt;0,1,IF(F299&lt;&gt;INT(F299),1,0)),1),0)</f>
        <v/>
      </c>
      <c r="Q299" s="22">
        <f>IF(ISNUMBER(F299),IF(ISNUMBER(Eingaben!$C$16),IF(F299&gt;G299,1,0),0),0)</f>
        <v/>
      </c>
      <c r="R299" s="22">
        <f>IF(ISNUMBER(D299),IF(ISNUMBER(E299),IF(_xlfn.DAYS(DATE(YEAR(E299),MONTH(E299),DAY(E299)),DATE(YEAR(D299),MONTH(D299),DAY(D299)))=0,1,0),0),0)</f>
        <v/>
      </c>
      <c r="S299" s="22">
        <f>IF(J299=1,IF(ISNUMBER(Eingaben!$C$16),IF(K299+L299+M299+R299=0,IF(G299=0,1,0),0),0),0)</f>
        <v/>
      </c>
    </row>
    <row r="300">
      <c r="A300" s="22" t="n">
        <v>296</v>
      </c>
      <c r="B300" s="24" t="n"/>
      <c r="C300" s="24" t="n"/>
      <c r="D300" s="25" t="n"/>
      <c r="E300" s="25" t="n"/>
      <c r="F300" s="26" t="n"/>
      <c r="G300" s="27">
        <f>IF(ISNUMBER(Eingaben!$C$16),IF(ISNUMBER(D300),IF(LEN(E300)=0,MAX(0,_xlfn.DAYS(Eingaben!$C$17,MAX(DATE(YEAR(D300),MONTH(D300),DAY(D300)),Eingaben!$C$16))+1),IF(ISNUMBER(E300),IF(_xlfn.DAYS(DATE(YEAR(E300),MONTH(E300),DAY(E300)),DATE(YEAR(D300),MONTH(D300),DAY(D300)))&lt;0,0,MAX(0,MIN(_xlfn.DAYS(Eingaben!$C$17,MAX(DATE(YEAR(D300),MONTH(D300),DAY(D300)),Eingaben!$C$16)),MAX(_xlfn.DAYS(DATE(YEAR(E300),MONTH(E300),DAY(E300)),MAX(DATE(YEAR(D300),MONTH(D300),DAY(D300)),Eingaben!$C$16))-1+Eingaben!$C$19,_xlfn.DAYS(DATE(YEAR(D300),MONTH(D300),DAY(D300)),MAX(DATE(YEAR(D300),MONTH(D300),DAY(D300)),Eingaben!$C$16))))+1)),0)),0),0)</f>
        <v/>
      </c>
      <c r="H300" s="27">
        <f>MAX(0,G300-IF(ISNUMBER(F300),MAX(0,F300),0))</f>
        <v/>
      </c>
      <c r="I300" s="27">
        <f>MID(IF(K300=1,"; Einzug fehlt oder ist kein Datum","")&amp;IF(L300=1,"; Auszug ist kein Datum","")&amp;IF(M300=1,"; Auszug liegt vor Einzug","")&amp;IF(N300=1,"; Bewohner-ID fehlt","")&amp;IF(O300=1,"; Bewohner-ID doppelt","")&amp;IF(P300=1,"; Abwesenheitstage ungültig (ganze Zahl ab 0)","")&amp;IF(Q300=1,"; Abwesenheit größer als Aufenthaltstage","")&amp;IF(R300=1,"; Ein- und Auszug am selben Tag (Zählregel laut Vertrag prüfen)","")&amp;IF(S300=1,"; Kein Aufenthaltstag im Abrechnungsmonat",""),3,400)</f>
        <v/>
      </c>
      <c r="J300" s="22">
        <f>IF(LEN(B300)+LEN(C300)+LEN(D300)+LEN(E300)+LEN(F300)&gt;0,1,0)</f>
        <v/>
      </c>
      <c r="K300" s="22">
        <f>IF(J300=1,IF(ISNUMBER(D300),0,1),0)</f>
        <v/>
      </c>
      <c r="L300" s="22">
        <f>IF(LEN(E300)&gt;0,IF(ISNUMBER(E300),0,1),0)</f>
        <v/>
      </c>
      <c r="M300" s="22">
        <f>IF(ISNUMBER(D300),IF(ISNUMBER(E300),IF(_xlfn.DAYS(DATE(YEAR(E300),MONTH(E300),DAY(E300)),DATE(YEAR(D300),MONTH(D300),DAY(D300)))&lt;0,1,0),0),0)</f>
        <v/>
      </c>
      <c r="N300" s="22">
        <f>IF(J300=1,IF(LEN(B300)&gt;0,0,1),0)</f>
        <v/>
      </c>
      <c r="O300" s="22">
        <f>IF(LEN(B300)&gt;0,IF(SUMPRODUCT(($B$5:$B$504=B300)*1)&gt;1,1,0),0)</f>
        <v/>
      </c>
      <c r="P300" s="22">
        <f>IF(LEN(F300)&gt;0,IF(ISNUMBER(F300),IF(F300&lt;0,1,IF(F300&lt;&gt;INT(F300),1,0)),1),0)</f>
        <v/>
      </c>
      <c r="Q300" s="22">
        <f>IF(ISNUMBER(F300),IF(ISNUMBER(Eingaben!$C$16),IF(F300&gt;G300,1,0),0),0)</f>
        <v/>
      </c>
      <c r="R300" s="22">
        <f>IF(ISNUMBER(D300),IF(ISNUMBER(E300),IF(_xlfn.DAYS(DATE(YEAR(E300),MONTH(E300),DAY(E300)),DATE(YEAR(D300),MONTH(D300),DAY(D300)))=0,1,0),0),0)</f>
        <v/>
      </c>
      <c r="S300" s="22">
        <f>IF(J300=1,IF(ISNUMBER(Eingaben!$C$16),IF(K300+L300+M300+R300=0,IF(G300=0,1,0),0),0),0)</f>
        <v/>
      </c>
    </row>
    <row r="301">
      <c r="A301" s="22" t="n">
        <v>297</v>
      </c>
      <c r="B301" s="24" t="n"/>
      <c r="C301" s="24" t="n"/>
      <c r="D301" s="25" t="n"/>
      <c r="E301" s="25" t="n"/>
      <c r="F301" s="26" t="n"/>
      <c r="G301" s="27">
        <f>IF(ISNUMBER(Eingaben!$C$16),IF(ISNUMBER(D301),IF(LEN(E301)=0,MAX(0,_xlfn.DAYS(Eingaben!$C$17,MAX(DATE(YEAR(D301),MONTH(D301),DAY(D301)),Eingaben!$C$16))+1),IF(ISNUMBER(E301),IF(_xlfn.DAYS(DATE(YEAR(E301),MONTH(E301),DAY(E301)),DATE(YEAR(D301),MONTH(D301),DAY(D301)))&lt;0,0,MAX(0,MIN(_xlfn.DAYS(Eingaben!$C$17,MAX(DATE(YEAR(D301),MONTH(D301),DAY(D301)),Eingaben!$C$16)),MAX(_xlfn.DAYS(DATE(YEAR(E301),MONTH(E301),DAY(E301)),MAX(DATE(YEAR(D301),MONTH(D301),DAY(D301)),Eingaben!$C$16))-1+Eingaben!$C$19,_xlfn.DAYS(DATE(YEAR(D301),MONTH(D301),DAY(D301)),MAX(DATE(YEAR(D301),MONTH(D301),DAY(D301)),Eingaben!$C$16))))+1)),0)),0),0)</f>
        <v/>
      </c>
      <c r="H301" s="27">
        <f>MAX(0,G301-IF(ISNUMBER(F301),MAX(0,F301),0))</f>
        <v/>
      </c>
      <c r="I301" s="27">
        <f>MID(IF(K301=1,"; Einzug fehlt oder ist kein Datum","")&amp;IF(L301=1,"; Auszug ist kein Datum","")&amp;IF(M301=1,"; Auszug liegt vor Einzug","")&amp;IF(N301=1,"; Bewohner-ID fehlt","")&amp;IF(O301=1,"; Bewohner-ID doppelt","")&amp;IF(P301=1,"; Abwesenheitstage ungültig (ganze Zahl ab 0)","")&amp;IF(Q301=1,"; Abwesenheit größer als Aufenthaltstage","")&amp;IF(R301=1,"; Ein- und Auszug am selben Tag (Zählregel laut Vertrag prüfen)","")&amp;IF(S301=1,"; Kein Aufenthaltstag im Abrechnungsmonat",""),3,400)</f>
        <v/>
      </c>
      <c r="J301" s="22">
        <f>IF(LEN(B301)+LEN(C301)+LEN(D301)+LEN(E301)+LEN(F301)&gt;0,1,0)</f>
        <v/>
      </c>
      <c r="K301" s="22">
        <f>IF(J301=1,IF(ISNUMBER(D301),0,1),0)</f>
        <v/>
      </c>
      <c r="L301" s="22">
        <f>IF(LEN(E301)&gt;0,IF(ISNUMBER(E301),0,1),0)</f>
        <v/>
      </c>
      <c r="M301" s="22">
        <f>IF(ISNUMBER(D301),IF(ISNUMBER(E301),IF(_xlfn.DAYS(DATE(YEAR(E301),MONTH(E301),DAY(E301)),DATE(YEAR(D301),MONTH(D301),DAY(D301)))&lt;0,1,0),0),0)</f>
        <v/>
      </c>
      <c r="N301" s="22">
        <f>IF(J301=1,IF(LEN(B301)&gt;0,0,1),0)</f>
        <v/>
      </c>
      <c r="O301" s="22">
        <f>IF(LEN(B301)&gt;0,IF(SUMPRODUCT(($B$5:$B$504=B301)*1)&gt;1,1,0),0)</f>
        <v/>
      </c>
      <c r="P301" s="22">
        <f>IF(LEN(F301)&gt;0,IF(ISNUMBER(F301),IF(F301&lt;0,1,IF(F301&lt;&gt;INT(F301),1,0)),1),0)</f>
        <v/>
      </c>
      <c r="Q301" s="22">
        <f>IF(ISNUMBER(F301),IF(ISNUMBER(Eingaben!$C$16),IF(F301&gt;G301,1,0),0),0)</f>
        <v/>
      </c>
      <c r="R301" s="22">
        <f>IF(ISNUMBER(D301),IF(ISNUMBER(E301),IF(_xlfn.DAYS(DATE(YEAR(E301),MONTH(E301),DAY(E301)),DATE(YEAR(D301),MONTH(D301),DAY(D301)))=0,1,0),0),0)</f>
        <v/>
      </c>
      <c r="S301" s="22">
        <f>IF(J301=1,IF(ISNUMBER(Eingaben!$C$16),IF(K301+L301+M301+R301=0,IF(G301=0,1,0),0),0),0)</f>
        <v/>
      </c>
    </row>
    <row r="302">
      <c r="A302" s="22" t="n">
        <v>298</v>
      </c>
      <c r="B302" s="24" t="n"/>
      <c r="C302" s="24" t="n"/>
      <c r="D302" s="25" t="n"/>
      <c r="E302" s="25" t="n"/>
      <c r="F302" s="26" t="n"/>
      <c r="G302" s="27">
        <f>IF(ISNUMBER(Eingaben!$C$16),IF(ISNUMBER(D302),IF(LEN(E302)=0,MAX(0,_xlfn.DAYS(Eingaben!$C$17,MAX(DATE(YEAR(D302),MONTH(D302),DAY(D302)),Eingaben!$C$16))+1),IF(ISNUMBER(E302),IF(_xlfn.DAYS(DATE(YEAR(E302),MONTH(E302),DAY(E302)),DATE(YEAR(D302),MONTH(D302),DAY(D302)))&lt;0,0,MAX(0,MIN(_xlfn.DAYS(Eingaben!$C$17,MAX(DATE(YEAR(D302),MONTH(D302),DAY(D302)),Eingaben!$C$16)),MAX(_xlfn.DAYS(DATE(YEAR(E302),MONTH(E302),DAY(E302)),MAX(DATE(YEAR(D302),MONTH(D302),DAY(D302)),Eingaben!$C$16))-1+Eingaben!$C$19,_xlfn.DAYS(DATE(YEAR(D302),MONTH(D302),DAY(D302)),MAX(DATE(YEAR(D302),MONTH(D302),DAY(D302)),Eingaben!$C$16))))+1)),0)),0),0)</f>
        <v/>
      </c>
      <c r="H302" s="27">
        <f>MAX(0,G302-IF(ISNUMBER(F302),MAX(0,F302),0))</f>
        <v/>
      </c>
      <c r="I302" s="27">
        <f>MID(IF(K302=1,"; Einzug fehlt oder ist kein Datum","")&amp;IF(L302=1,"; Auszug ist kein Datum","")&amp;IF(M302=1,"; Auszug liegt vor Einzug","")&amp;IF(N302=1,"; Bewohner-ID fehlt","")&amp;IF(O302=1,"; Bewohner-ID doppelt","")&amp;IF(P302=1,"; Abwesenheitstage ungültig (ganze Zahl ab 0)","")&amp;IF(Q302=1,"; Abwesenheit größer als Aufenthaltstage","")&amp;IF(R302=1,"; Ein- und Auszug am selben Tag (Zählregel laut Vertrag prüfen)","")&amp;IF(S302=1,"; Kein Aufenthaltstag im Abrechnungsmonat",""),3,400)</f>
        <v/>
      </c>
      <c r="J302" s="22">
        <f>IF(LEN(B302)+LEN(C302)+LEN(D302)+LEN(E302)+LEN(F302)&gt;0,1,0)</f>
        <v/>
      </c>
      <c r="K302" s="22">
        <f>IF(J302=1,IF(ISNUMBER(D302),0,1),0)</f>
        <v/>
      </c>
      <c r="L302" s="22">
        <f>IF(LEN(E302)&gt;0,IF(ISNUMBER(E302),0,1),0)</f>
        <v/>
      </c>
      <c r="M302" s="22">
        <f>IF(ISNUMBER(D302),IF(ISNUMBER(E302),IF(_xlfn.DAYS(DATE(YEAR(E302),MONTH(E302),DAY(E302)),DATE(YEAR(D302),MONTH(D302),DAY(D302)))&lt;0,1,0),0),0)</f>
        <v/>
      </c>
      <c r="N302" s="22">
        <f>IF(J302=1,IF(LEN(B302)&gt;0,0,1),0)</f>
        <v/>
      </c>
      <c r="O302" s="22">
        <f>IF(LEN(B302)&gt;0,IF(SUMPRODUCT(($B$5:$B$504=B302)*1)&gt;1,1,0),0)</f>
        <v/>
      </c>
      <c r="P302" s="22">
        <f>IF(LEN(F302)&gt;0,IF(ISNUMBER(F302),IF(F302&lt;0,1,IF(F302&lt;&gt;INT(F302),1,0)),1),0)</f>
        <v/>
      </c>
      <c r="Q302" s="22">
        <f>IF(ISNUMBER(F302),IF(ISNUMBER(Eingaben!$C$16),IF(F302&gt;G302,1,0),0),0)</f>
        <v/>
      </c>
      <c r="R302" s="22">
        <f>IF(ISNUMBER(D302),IF(ISNUMBER(E302),IF(_xlfn.DAYS(DATE(YEAR(E302),MONTH(E302),DAY(E302)),DATE(YEAR(D302),MONTH(D302),DAY(D302)))=0,1,0),0),0)</f>
        <v/>
      </c>
      <c r="S302" s="22">
        <f>IF(J302=1,IF(ISNUMBER(Eingaben!$C$16),IF(K302+L302+M302+R302=0,IF(G302=0,1,0),0),0),0)</f>
        <v/>
      </c>
    </row>
    <row r="303">
      <c r="A303" s="22" t="n">
        <v>299</v>
      </c>
      <c r="B303" s="24" t="n"/>
      <c r="C303" s="24" t="n"/>
      <c r="D303" s="25" t="n"/>
      <c r="E303" s="25" t="n"/>
      <c r="F303" s="26" t="n"/>
      <c r="G303" s="27">
        <f>IF(ISNUMBER(Eingaben!$C$16),IF(ISNUMBER(D303),IF(LEN(E303)=0,MAX(0,_xlfn.DAYS(Eingaben!$C$17,MAX(DATE(YEAR(D303),MONTH(D303),DAY(D303)),Eingaben!$C$16))+1),IF(ISNUMBER(E303),IF(_xlfn.DAYS(DATE(YEAR(E303),MONTH(E303),DAY(E303)),DATE(YEAR(D303),MONTH(D303),DAY(D303)))&lt;0,0,MAX(0,MIN(_xlfn.DAYS(Eingaben!$C$17,MAX(DATE(YEAR(D303),MONTH(D303),DAY(D303)),Eingaben!$C$16)),MAX(_xlfn.DAYS(DATE(YEAR(E303),MONTH(E303),DAY(E303)),MAX(DATE(YEAR(D303),MONTH(D303),DAY(D303)),Eingaben!$C$16))-1+Eingaben!$C$19,_xlfn.DAYS(DATE(YEAR(D303),MONTH(D303),DAY(D303)),MAX(DATE(YEAR(D303),MONTH(D303),DAY(D303)),Eingaben!$C$16))))+1)),0)),0),0)</f>
        <v/>
      </c>
      <c r="H303" s="27">
        <f>MAX(0,G303-IF(ISNUMBER(F303),MAX(0,F303),0))</f>
        <v/>
      </c>
      <c r="I303" s="27">
        <f>MID(IF(K303=1,"; Einzug fehlt oder ist kein Datum","")&amp;IF(L303=1,"; Auszug ist kein Datum","")&amp;IF(M303=1,"; Auszug liegt vor Einzug","")&amp;IF(N303=1,"; Bewohner-ID fehlt","")&amp;IF(O303=1,"; Bewohner-ID doppelt","")&amp;IF(P303=1,"; Abwesenheitstage ungültig (ganze Zahl ab 0)","")&amp;IF(Q303=1,"; Abwesenheit größer als Aufenthaltstage","")&amp;IF(R303=1,"; Ein- und Auszug am selben Tag (Zählregel laut Vertrag prüfen)","")&amp;IF(S303=1,"; Kein Aufenthaltstag im Abrechnungsmonat",""),3,400)</f>
        <v/>
      </c>
      <c r="J303" s="22">
        <f>IF(LEN(B303)+LEN(C303)+LEN(D303)+LEN(E303)+LEN(F303)&gt;0,1,0)</f>
        <v/>
      </c>
      <c r="K303" s="22">
        <f>IF(J303=1,IF(ISNUMBER(D303),0,1),0)</f>
        <v/>
      </c>
      <c r="L303" s="22">
        <f>IF(LEN(E303)&gt;0,IF(ISNUMBER(E303),0,1),0)</f>
        <v/>
      </c>
      <c r="M303" s="22">
        <f>IF(ISNUMBER(D303),IF(ISNUMBER(E303),IF(_xlfn.DAYS(DATE(YEAR(E303),MONTH(E303),DAY(E303)),DATE(YEAR(D303),MONTH(D303),DAY(D303)))&lt;0,1,0),0),0)</f>
        <v/>
      </c>
      <c r="N303" s="22">
        <f>IF(J303=1,IF(LEN(B303)&gt;0,0,1),0)</f>
        <v/>
      </c>
      <c r="O303" s="22">
        <f>IF(LEN(B303)&gt;0,IF(SUMPRODUCT(($B$5:$B$504=B303)*1)&gt;1,1,0),0)</f>
        <v/>
      </c>
      <c r="P303" s="22">
        <f>IF(LEN(F303)&gt;0,IF(ISNUMBER(F303),IF(F303&lt;0,1,IF(F303&lt;&gt;INT(F303),1,0)),1),0)</f>
        <v/>
      </c>
      <c r="Q303" s="22">
        <f>IF(ISNUMBER(F303),IF(ISNUMBER(Eingaben!$C$16),IF(F303&gt;G303,1,0),0),0)</f>
        <v/>
      </c>
      <c r="R303" s="22">
        <f>IF(ISNUMBER(D303),IF(ISNUMBER(E303),IF(_xlfn.DAYS(DATE(YEAR(E303),MONTH(E303),DAY(E303)),DATE(YEAR(D303),MONTH(D303),DAY(D303)))=0,1,0),0),0)</f>
        <v/>
      </c>
      <c r="S303" s="22">
        <f>IF(J303=1,IF(ISNUMBER(Eingaben!$C$16),IF(K303+L303+M303+R303=0,IF(G303=0,1,0),0),0),0)</f>
        <v/>
      </c>
    </row>
    <row r="304">
      <c r="A304" s="22" t="n">
        <v>300</v>
      </c>
      <c r="B304" s="24" t="n"/>
      <c r="C304" s="24" t="n"/>
      <c r="D304" s="25" t="n"/>
      <c r="E304" s="25" t="n"/>
      <c r="F304" s="26" t="n"/>
      <c r="G304" s="27">
        <f>IF(ISNUMBER(Eingaben!$C$16),IF(ISNUMBER(D304),IF(LEN(E304)=0,MAX(0,_xlfn.DAYS(Eingaben!$C$17,MAX(DATE(YEAR(D304),MONTH(D304),DAY(D304)),Eingaben!$C$16))+1),IF(ISNUMBER(E304),IF(_xlfn.DAYS(DATE(YEAR(E304),MONTH(E304),DAY(E304)),DATE(YEAR(D304),MONTH(D304),DAY(D304)))&lt;0,0,MAX(0,MIN(_xlfn.DAYS(Eingaben!$C$17,MAX(DATE(YEAR(D304),MONTH(D304),DAY(D304)),Eingaben!$C$16)),MAX(_xlfn.DAYS(DATE(YEAR(E304),MONTH(E304),DAY(E304)),MAX(DATE(YEAR(D304),MONTH(D304),DAY(D304)),Eingaben!$C$16))-1+Eingaben!$C$19,_xlfn.DAYS(DATE(YEAR(D304),MONTH(D304),DAY(D304)),MAX(DATE(YEAR(D304),MONTH(D304),DAY(D304)),Eingaben!$C$16))))+1)),0)),0),0)</f>
        <v/>
      </c>
      <c r="H304" s="27">
        <f>MAX(0,G304-IF(ISNUMBER(F304),MAX(0,F304),0))</f>
        <v/>
      </c>
      <c r="I304" s="27">
        <f>MID(IF(K304=1,"; Einzug fehlt oder ist kein Datum","")&amp;IF(L304=1,"; Auszug ist kein Datum","")&amp;IF(M304=1,"; Auszug liegt vor Einzug","")&amp;IF(N304=1,"; Bewohner-ID fehlt","")&amp;IF(O304=1,"; Bewohner-ID doppelt","")&amp;IF(P304=1,"; Abwesenheitstage ungültig (ganze Zahl ab 0)","")&amp;IF(Q304=1,"; Abwesenheit größer als Aufenthaltstage","")&amp;IF(R304=1,"; Ein- und Auszug am selben Tag (Zählregel laut Vertrag prüfen)","")&amp;IF(S304=1,"; Kein Aufenthaltstag im Abrechnungsmonat",""),3,400)</f>
        <v/>
      </c>
      <c r="J304" s="22">
        <f>IF(LEN(B304)+LEN(C304)+LEN(D304)+LEN(E304)+LEN(F304)&gt;0,1,0)</f>
        <v/>
      </c>
      <c r="K304" s="22">
        <f>IF(J304=1,IF(ISNUMBER(D304),0,1),0)</f>
        <v/>
      </c>
      <c r="L304" s="22">
        <f>IF(LEN(E304)&gt;0,IF(ISNUMBER(E304),0,1),0)</f>
        <v/>
      </c>
      <c r="M304" s="22">
        <f>IF(ISNUMBER(D304),IF(ISNUMBER(E304),IF(_xlfn.DAYS(DATE(YEAR(E304),MONTH(E304),DAY(E304)),DATE(YEAR(D304),MONTH(D304),DAY(D304)))&lt;0,1,0),0),0)</f>
        <v/>
      </c>
      <c r="N304" s="22">
        <f>IF(J304=1,IF(LEN(B304)&gt;0,0,1),0)</f>
        <v/>
      </c>
      <c r="O304" s="22">
        <f>IF(LEN(B304)&gt;0,IF(SUMPRODUCT(($B$5:$B$504=B304)*1)&gt;1,1,0),0)</f>
        <v/>
      </c>
      <c r="P304" s="22">
        <f>IF(LEN(F304)&gt;0,IF(ISNUMBER(F304),IF(F304&lt;0,1,IF(F304&lt;&gt;INT(F304),1,0)),1),0)</f>
        <v/>
      </c>
      <c r="Q304" s="22">
        <f>IF(ISNUMBER(F304),IF(ISNUMBER(Eingaben!$C$16),IF(F304&gt;G304,1,0),0),0)</f>
        <v/>
      </c>
      <c r="R304" s="22">
        <f>IF(ISNUMBER(D304),IF(ISNUMBER(E304),IF(_xlfn.DAYS(DATE(YEAR(E304),MONTH(E304),DAY(E304)),DATE(YEAR(D304),MONTH(D304),DAY(D304)))=0,1,0),0),0)</f>
        <v/>
      </c>
      <c r="S304" s="22">
        <f>IF(J304=1,IF(ISNUMBER(Eingaben!$C$16),IF(K304+L304+M304+R304=0,IF(G304=0,1,0),0),0),0)</f>
        <v/>
      </c>
    </row>
    <row r="305">
      <c r="A305" s="22" t="n">
        <v>301</v>
      </c>
      <c r="B305" s="24" t="n"/>
      <c r="C305" s="24" t="n"/>
      <c r="D305" s="25" t="n"/>
      <c r="E305" s="25" t="n"/>
      <c r="F305" s="26" t="n"/>
      <c r="G305" s="27">
        <f>IF(ISNUMBER(Eingaben!$C$16),IF(ISNUMBER(D305),IF(LEN(E305)=0,MAX(0,_xlfn.DAYS(Eingaben!$C$17,MAX(DATE(YEAR(D305),MONTH(D305),DAY(D305)),Eingaben!$C$16))+1),IF(ISNUMBER(E305),IF(_xlfn.DAYS(DATE(YEAR(E305),MONTH(E305),DAY(E305)),DATE(YEAR(D305),MONTH(D305),DAY(D305)))&lt;0,0,MAX(0,MIN(_xlfn.DAYS(Eingaben!$C$17,MAX(DATE(YEAR(D305),MONTH(D305),DAY(D305)),Eingaben!$C$16)),MAX(_xlfn.DAYS(DATE(YEAR(E305),MONTH(E305),DAY(E305)),MAX(DATE(YEAR(D305),MONTH(D305),DAY(D305)),Eingaben!$C$16))-1+Eingaben!$C$19,_xlfn.DAYS(DATE(YEAR(D305),MONTH(D305),DAY(D305)),MAX(DATE(YEAR(D305),MONTH(D305),DAY(D305)),Eingaben!$C$16))))+1)),0)),0),0)</f>
        <v/>
      </c>
      <c r="H305" s="27">
        <f>MAX(0,G305-IF(ISNUMBER(F305),MAX(0,F305),0))</f>
        <v/>
      </c>
      <c r="I305" s="27">
        <f>MID(IF(K305=1,"; Einzug fehlt oder ist kein Datum","")&amp;IF(L305=1,"; Auszug ist kein Datum","")&amp;IF(M305=1,"; Auszug liegt vor Einzug","")&amp;IF(N305=1,"; Bewohner-ID fehlt","")&amp;IF(O305=1,"; Bewohner-ID doppelt","")&amp;IF(P305=1,"; Abwesenheitstage ungültig (ganze Zahl ab 0)","")&amp;IF(Q305=1,"; Abwesenheit größer als Aufenthaltstage","")&amp;IF(R305=1,"; Ein- und Auszug am selben Tag (Zählregel laut Vertrag prüfen)","")&amp;IF(S305=1,"; Kein Aufenthaltstag im Abrechnungsmonat",""),3,400)</f>
        <v/>
      </c>
      <c r="J305" s="22">
        <f>IF(LEN(B305)+LEN(C305)+LEN(D305)+LEN(E305)+LEN(F305)&gt;0,1,0)</f>
        <v/>
      </c>
      <c r="K305" s="22">
        <f>IF(J305=1,IF(ISNUMBER(D305),0,1),0)</f>
        <v/>
      </c>
      <c r="L305" s="22">
        <f>IF(LEN(E305)&gt;0,IF(ISNUMBER(E305),0,1),0)</f>
        <v/>
      </c>
      <c r="M305" s="22">
        <f>IF(ISNUMBER(D305),IF(ISNUMBER(E305),IF(_xlfn.DAYS(DATE(YEAR(E305),MONTH(E305),DAY(E305)),DATE(YEAR(D305),MONTH(D305),DAY(D305)))&lt;0,1,0),0),0)</f>
        <v/>
      </c>
      <c r="N305" s="22">
        <f>IF(J305=1,IF(LEN(B305)&gt;0,0,1),0)</f>
        <v/>
      </c>
      <c r="O305" s="22">
        <f>IF(LEN(B305)&gt;0,IF(SUMPRODUCT(($B$5:$B$504=B305)*1)&gt;1,1,0),0)</f>
        <v/>
      </c>
      <c r="P305" s="22">
        <f>IF(LEN(F305)&gt;0,IF(ISNUMBER(F305),IF(F305&lt;0,1,IF(F305&lt;&gt;INT(F305),1,0)),1),0)</f>
        <v/>
      </c>
      <c r="Q305" s="22">
        <f>IF(ISNUMBER(F305),IF(ISNUMBER(Eingaben!$C$16),IF(F305&gt;G305,1,0),0),0)</f>
        <v/>
      </c>
      <c r="R305" s="22">
        <f>IF(ISNUMBER(D305),IF(ISNUMBER(E305),IF(_xlfn.DAYS(DATE(YEAR(E305),MONTH(E305),DAY(E305)),DATE(YEAR(D305),MONTH(D305),DAY(D305)))=0,1,0),0),0)</f>
        <v/>
      </c>
      <c r="S305" s="22">
        <f>IF(J305=1,IF(ISNUMBER(Eingaben!$C$16),IF(K305+L305+M305+R305=0,IF(G305=0,1,0),0),0),0)</f>
        <v/>
      </c>
    </row>
    <row r="306">
      <c r="A306" s="22" t="n">
        <v>302</v>
      </c>
      <c r="B306" s="24" t="n"/>
      <c r="C306" s="24" t="n"/>
      <c r="D306" s="25" t="n"/>
      <c r="E306" s="25" t="n"/>
      <c r="F306" s="26" t="n"/>
      <c r="G306" s="27">
        <f>IF(ISNUMBER(Eingaben!$C$16),IF(ISNUMBER(D306),IF(LEN(E306)=0,MAX(0,_xlfn.DAYS(Eingaben!$C$17,MAX(DATE(YEAR(D306),MONTH(D306),DAY(D306)),Eingaben!$C$16))+1),IF(ISNUMBER(E306),IF(_xlfn.DAYS(DATE(YEAR(E306),MONTH(E306),DAY(E306)),DATE(YEAR(D306),MONTH(D306),DAY(D306)))&lt;0,0,MAX(0,MIN(_xlfn.DAYS(Eingaben!$C$17,MAX(DATE(YEAR(D306),MONTH(D306),DAY(D306)),Eingaben!$C$16)),MAX(_xlfn.DAYS(DATE(YEAR(E306),MONTH(E306),DAY(E306)),MAX(DATE(YEAR(D306),MONTH(D306),DAY(D306)),Eingaben!$C$16))-1+Eingaben!$C$19,_xlfn.DAYS(DATE(YEAR(D306),MONTH(D306),DAY(D306)),MAX(DATE(YEAR(D306),MONTH(D306),DAY(D306)),Eingaben!$C$16))))+1)),0)),0),0)</f>
        <v/>
      </c>
      <c r="H306" s="27">
        <f>MAX(0,G306-IF(ISNUMBER(F306),MAX(0,F306),0))</f>
        <v/>
      </c>
      <c r="I306" s="27">
        <f>MID(IF(K306=1,"; Einzug fehlt oder ist kein Datum","")&amp;IF(L306=1,"; Auszug ist kein Datum","")&amp;IF(M306=1,"; Auszug liegt vor Einzug","")&amp;IF(N306=1,"; Bewohner-ID fehlt","")&amp;IF(O306=1,"; Bewohner-ID doppelt","")&amp;IF(P306=1,"; Abwesenheitstage ungültig (ganze Zahl ab 0)","")&amp;IF(Q306=1,"; Abwesenheit größer als Aufenthaltstage","")&amp;IF(R306=1,"; Ein- und Auszug am selben Tag (Zählregel laut Vertrag prüfen)","")&amp;IF(S306=1,"; Kein Aufenthaltstag im Abrechnungsmonat",""),3,400)</f>
        <v/>
      </c>
      <c r="J306" s="22">
        <f>IF(LEN(B306)+LEN(C306)+LEN(D306)+LEN(E306)+LEN(F306)&gt;0,1,0)</f>
        <v/>
      </c>
      <c r="K306" s="22">
        <f>IF(J306=1,IF(ISNUMBER(D306),0,1),0)</f>
        <v/>
      </c>
      <c r="L306" s="22">
        <f>IF(LEN(E306)&gt;0,IF(ISNUMBER(E306),0,1),0)</f>
        <v/>
      </c>
      <c r="M306" s="22">
        <f>IF(ISNUMBER(D306),IF(ISNUMBER(E306),IF(_xlfn.DAYS(DATE(YEAR(E306),MONTH(E306),DAY(E306)),DATE(YEAR(D306),MONTH(D306),DAY(D306)))&lt;0,1,0),0),0)</f>
        <v/>
      </c>
      <c r="N306" s="22">
        <f>IF(J306=1,IF(LEN(B306)&gt;0,0,1),0)</f>
        <v/>
      </c>
      <c r="O306" s="22">
        <f>IF(LEN(B306)&gt;0,IF(SUMPRODUCT(($B$5:$B$504=B306)*1)&gt;1,1,0),0)</f>
        <v/>
      </c>
      <c r="P306" s="22">
        <f>IF(LEN(F306)&gt;0,IF(ISNUMBER(F306),IF(F306&lt;0,1,IF(F306&lt;&gt;INT(F306),1,0)),1),0)</f>
        <v/>
      </c>
      <c r="Q306" s="22">
        <f>IF(ISNUMBER(F306),IF(ISNUMBER(Eingaben!$C$16),IF(F306&gt;G306,1,0),0),0)</f>
        <v/>
      </c>
      <c r="R306" s="22">
        <f>IF(ISNUMBER(D306),IF(ISNUMBER(E306),IF(_xlfn.DAYS(DATE(YEAR(E306),MONTH(E306),DAY(E306)),DATE(YEAR(D306),MONTH(D306),DAY(D306)))=0,1,0),0),0)</f>
        <v/>
      </c>
      <c r="S306" s="22">
        <f>IF(J306=1,IF(ISNUMBER(Eingaben!$C$16),IF(K306+L306+M306+R306=0,IF(G306=0,1,0),0),0),0)</f>
        <v/>
      </c>
    </row>
    <row r="307">
      <c r="A307" s="22" t="n">
        <v>303</v>
      </c>
      <c r="B307" s="24" t="n"/>
      <c r="C307" s="24" t="n"/>
      <c r="D307" s="25" t="n"/>
      <c r="E307" s="25" t="n"/>
      <c r="F307" s="26" t="n"/>
      <c r="G307" s="27">
        <f>IF(ISNUMBER(Eingaben!$C$16),IF(ISNUMBER(D307),IF(LEN(E307)=0,MAX(0,_xlfn.DAYS(Eingaben!$C$17,MAX(DATE(YEAR(D307),MONTH(D307),DAY(D307)),Eingaben!$C$16))+1),IF(ISNUMBER(E307),IF(_xlfn.DAYS(DATE(YEAR(E307),MONTH(E307),DAY(E307)),DATE(YEAR(D307),MONTH(D307),DAY(D307)))&lt;0,0,MAX(0,MIN(_xlfn.DAYS(Eingaben!$C$17,MAX(DATE(YEAR(D307),MONTH(D307),DAY(D307)),Eingaben!$C$16)),MAX(_xlfn.DAYS(DATE(YEAR(E307),MONTH(E307),DAY(E307)),MAX(DATE(YEAR(D307),MONTH(D307),DAY(D307)),Eingaben!$C$16))-1+Eingaben!$C$19,_xlfn.DAYS(DATE(YEAR(D307),MONTH(D307),DAY(D307)),MAX(DATE(YEAR(D307),MONTH(D307),DAY(D307)),Eingaben!$C$16))))+1)),0)),0),0)</f>
        <v/>
      </c>
      <c r="H307" s="27">
        <f>MAX(0,G307-IF(ISNUMBER(F307),MAX(0,F307),0))</f>
        <v/>
      </c>
      <c r="I307" s="27">
        <f>MID(IF(K307=1,"; Einzug fehlt oder ist kein Datum","")&amp;IF(L307=1,"; Auszug ist kein Datum","")&amp;IF(M307=1,"; Auszug liegt vor Einzug","")&amp;IF(N307=1,"; Bewohner-ID fehlt","")&amp;IF(O307=1,"; Bewohner-ID doppelt","")&amp;IF(P307=1,"; Abwesenheitstage ungültig (ganze Zahl ab 0)","")&amp;IF(Q307=1,"; Abwesenheit größer als Aufenthaltstage","")&amp;IF(R307=1,"; Ein- und Auszug am selben Tag (Zählregel laut Vertrag prüfen)","")&amp;IF(S307=1,"; Kein Aufenthaltstag im Abrechnungsmonat",""),3,400)</f>
        <v/>
      </c>
      <c r="J307" s="22">
        <f>IF(LEN(B307)+LEN(C307)+LEN(D307)+LEN(E307)+LEN(F307)&gt;0,1,0)</f>
        <v/>
      </c>
      <c r="K307" s="22">
        <f>IF(J307=1,IF(ISNUMBER(D307),0,1),0)</f>
        <v/>
      </c>
      <c r="L307" s="22">
        <f>IF(LEN(E307)&gt;0,IF(ISNUMBER(E307),0,1),0)</f>
        <v/>
      </c>
      <c r="M307" s="22">
        <f>IF(ISNUMBER(D307),IF(ISNUMBER(E307),IF(_xlfn.DAYS(DATE(YEAR(E307),MONTH(E307),DAY(E307)),DATE(YEAR(D307),MONTH(D307),DAY(D307)))&lt;0,1,0),0),0)</f>
        <v/>
      </c>
      <c r="N307" s="22">
        <f>IF(J307=1,IF(LEN(B307)&gt;0,0,1),0)</f>
        <v/>
      </c>
      <c r="O307" s="22">
        <f>IF(LEN(B307)&gt;0,IF(SUMPRODUCT(($B$5:$B$504=B307)*1)&gt;1,1,0),0)</f>
        <v/>
      </c>
      <c r="P307" s="22">
        <f>IF(LEN(F307)&gt;0,IF(ISNUMBER(F307),IF(F307&lt;0,1,IF(F307&lt;&gt;INT(F307),1,0)),1),0)</f>
        <v/>
      </c>
      <c r="Q307" s="22">
        <f>IF(ISNUMBER(F307),IF(ISNUMBER(Eingaben!$C$16),IF(F307&gt;G307,1,0),0),0)</f>
        <v/>
      </c>
      <c r="R307" s="22">
        <f>IF(ISNUMBER(D307),IF(ISNUMBER(E307),IF(_xlfn.DAYS(DATE(YEAR(E307),MONTH(E307),DAY(E307)),DATE(YEAR(D307),MONTH(D307),DAY(D307)))=0,1,0),0),0)</f>
        <v/>
      </c>
      <c r="S307" s="22">
        <f>IF(J307=1,IF(ISNUMBER(Eingaben!$C$16),IF(K307+L307+M307+R307=0,IF(G307=0,1,0),0),0),0)</f>
        <v/>
      </c>
    </row>
    <row r="308">
      <c r="A308" s="22" t="n">
        <v>304</v>
      </c>
      <c r="B308" s="24" t="n"/>
      <c r="C308" s="24" t="n"/>
      <c r="D308" s="25" t="n"/>
      <c r="E308" s="25" t="n"/>
      <c r="F308" s="26" t="n"/>
      <c r="G308" s="27">
        <f>IF(ISNUMBER(Eingaben!$C$16),IF(ISNUMBER(D308),IF(LEN(E308)=0,MAX(0,_xlfn.DAYS(Eingaben!$C$17,MAX(DATE(YEAR(D308),MONTH(D308),DAY(D308)),Eingaben!$C$16))+1),IF(ISNUMBER(E308),IF(_xlfn.DAYS(DATE(YEAR(E308),MONTH(E308),DAY(E308)),DATE(YEAR(D308),MONTH(D308),DAY(D308)))&lt;0,0,MAX(0,MIN(_xlfn.DAYS(Eingaben!$C$17,MAX(DATE(YEAR(D308),MONTH(D308),DAY(D308)),Eingaben!$C$16)),MAX(_xlfn.DAYS(DATE(YEAR(E308),MONTH(E308),DAY(E308)),MAX(DATE(YEAR(D308),MONTH(D308),DAY(D308)),Eingaben!$C$16))-1+Eingaben!$C$19,_xlfn.DAYS(DATE(YEAR(D308),MONTH(D308),DAY(D308)),MAX(DATE(YEAR(D308),MONTH(D308),DAY(D308)),Eingaben!$C$16))))+1)),0)),0),0)</f>
        <v/>
      </c>
      <c r="H308" s="27">
        <f>MAX(0,G308-IF(ISNUMBER(F308),MAX(0,F308),0))</f>
        <v/>
      </c>
      <c r="I308" s="27">
        <f>MID(IF(K308=1,"; Einzug fehlt oder ist kein Datum","")&amp;IF(L308=1,"; Auszug ist kein Datum","")&amp;IF(M308=1,"; Auszug liegt vor Einzug","")&amp;IF(N308=1,"; Bewohner-ID fehlt","")&amp;IF(O308=1,"; Bewohner-ID doppelt","")&amp;IF(P308=1,"; Abwesenheitstage ungültig (ganze Zahl ab 0)","")&amp;IF(Q308=1,"; Abwesenheit größer als Aufenthaltstage","")&amp;IF(R308=1,"; Ein- und Auszug am selben Tag (Zählregel laut Vertrag prüfen)","")&amp;IF(S308=1,"; Kein Aufenthaltstag im Abrechnungsmonat",""),3,400)</f>
        <v/>
      </c>
      <c r="J308" s="22">
        <f>IF(LEN(B308)+LEN(C308)+LEN(D308)+LEN(E308)+LEN(F308)&gt;0,1,0)</f>
        <v/>
      </c>
      <c r="K308" s="22">
        <f>IF(J308=1,IF(ISNUMBER(D308),0,1),0)</f>
        <v/>
      </c>
      <c r="L308" s="22">
        <f>IF(LEN(E308)&gt;0,IF(ISNUMBER(E308),0,1),0)</f>
        <v/>
      </c>
      <c r="M308" s="22">
        <f>IF(ISNUMBER(D308),IF(ISNUMBER(E308),IF(_xlfn.DAYS(DATE(YEAR(E308),MONTH(E308),DAY(E308)),DATE(YEAR(D308),MONTH(D308),DAY(D308)))&lt;0,1,0),0),0)</f>
        <v/>
      </c>
      <c r="N308" s="22">
        <f>IF(J308=1,IF(LEN(B308)&gt;0,0,1),0)</f>
        <v/>
      </c>
      <c r="O308" s="22">
        <f>IF(LEN(B308)&gt;0,IF(SUMPRODUCT(($B$5:$B$504=B308)*1)&gt;1,1,0),0)</f>
        <v/>
      </c>
      <c r="P308" s="22">
        <f>IF(LEN(F308)&gt;0,IF(ISNUMBER(F308),IF(F308&lt;0,1,IF(F308&lt;&gt;INT(F308),1,0)),1),0)</f>
        <v/>
      </c>
      <c r="Q308" s="22">
        <f>IF(ISNUMBER(F308),IF(ISNUMBER(Eingaben!$C$16),IF(F308&gt;G308,1,0),0),0)</f>
        <v/>
      </c>
      <c r="R308" s="22">
        <f>IF(ISNUMBER(D308),IF(ISNUMBER(E308),IF(_xlfn.DAYS(DATE(YEAR(E308),MONTH(E308),DAY(E308)),DATE(YEAR(D308),MONTH(D308),DAY(D308)))=0,1,0),0),0)</f>
        <v/>
      </c>
      <c r="S308" s="22">
        <f>IF(J308=1,IF(ISNUMBER(Eingaben!$C$16),IF(K308+L308+M308+R308=0,IF(G308=0,1,0),0),0),0)</f>
        <v/>
      </c>
    </row>
    <row r="309">
      <c r="A309" s="22" t="n">
        <v>305</v>
      </c>
      <c r="B309" s="24" t="n"/>
      <c r="C309" s="24" t="n"/>
      <c r="D309" s="25" t="n"/>
      <c r="E309" s="25" t="n"/>
      <c r="F309" s="26" t="n"/>
      <c r="G309" s="27">
        <f>IF(ISNUMBER(Eingaben!$C$16),IF(ISNUMBER(D309),IF(LEN(E309)=0,MAX(0,_xlfn.DAYS(Eingaben!$C$17,MAX(DATE(YEAR(D309),MONTH(D309),DAY(D309)),Eingaben!$C$16))+1),IF(ISNUMBER(E309),IF(_xlfn.DAYS(DATE(YEAR(E309),MONTH(E309),DAY(E309)),DATE(YEAR(D309),MONTH(D309),DAY(D309)))&lt;0,0,MAX(0,MIN(_xlfn.DAYS(Eingaben!$C$17,MAX(DATE(YEAR(D309),MONTH(D309),DAY(D309)),Eingaben!$C$16)),MAX(_xlfn.DAYS(DATE(YEAR(E309),MONTH(E309),DAY(E309)),MAX(DATE(YEAR(D309),MONTH(D309),DAY(D309)),Eingaben!$C$16))-1+Eingaben!$C$19,_xlfn.DAYS(DATE(YEAR(D309),MONTH(D309),DAY(D309)),MAX(DATE(YEAR(D309),MONTH(D309),DAY(D309)),Eingaben!$C$16))))+1)),0)),0),0)</f>
        <v/>
      </c>
      <c r="H309" s="27">
        <f>MAX(0,G309-IF(ISNUMBER(F309),MAX(0,F309),0))</f>
        <v/>
      </c>
      <c r="I309" s="27">
        <f>MID(IF(K309=1,"; Einzug fehlt oder ist kein Datum","")&amp;IF(L309=1,"; Auszug ist kein Datum","")&amp;IF(M309=1,"; Auszug liegt vor Einzug","")&amp;IF(N309=1,"; Bewohner-ID fehlt","")&amp;IF(O309=1,"; Bewohner-ID doppelt","")&amp;IF(P309=1,"; Abwesenheitstage ungültig (ganze Zahl ab 0)","")&amp;IF(Q309=1,"; Abwesenheit größer als Aufenthaltstage","")&amp;IF(R309=1,"; Ein- und Auszug am selben Tag (Zählregel laut Vertrag prüfen)","")&amp;IF(S309=1,"; Kein Aufenthaltstag im Abrechnungsmonat",""),3,400)</f>
        <v/>
      </c>
      <c r="J309" s="22">
        <f>IF(LEN(B309)+LEN(C309)+LEN(D309)+LEN(E309)+LEN(F309)&gt;0,1,0)</f>
        <v/>
      </c>
      <c r="K309" s="22">
        <f>IF(J309=1,IF(ISNUMBER(D309),0,1),0)</f>
        <v/>
      </c>
      <c r="L309" s="22">
        <f>IF(LEN(E309)&gt;0,IF(ISNUMBER(E309),0,1),0)</f>
        <v/>
      </c>
      <c r="M309" s="22">
        <f>IF(ISNUMBER(D309),IF(ISNUMBER(E309),IF(_xlfn.DAYS(DATE(YEAR(E309),MONTH(E309),DAY(E309)),DATE(YEAR(D309),MONTH(D309),DAY(D309)))&lt;0,1,0),0),0)</f>
        <v/>
      </c>
      <c r="N309" s="22">
        <f>IF(J309=1,IF(LEN(B309)&gt;0,0,1),0)</f>
        <v/>
      </c>
      <c r="O309" s="22">
        <f>IF(LEN(B309)&gt;0,IF(SUMPRODUCT(($B$5:$B$504=B309)*1)&gt;1,1,0),0)</f>
        <v/>
      </c>
      <c r="P309" s="22">
        <f>IF(LEN(F309)&gt;0,IF(ISNUMBER(F309),IF(F309&lt;0,1,IF(F309&lt;&gt;INT(F309),1,0)),1),0)</f>
        <v/>
      </c>
      <c r="Q309" s="22">
        <f>IF(ISNUMBER(F309),IF(ISNUMBER(Eingaben!$C$16),IF(F309&gt;G309,1,0),0),0)</f>
        <v/>
      </c>
      <c r="R309" s="22">
        <f>IF(ISNUMBER(D309),IF(ISNUMBER(E309),IF(_xlfn.DAYS(DATE(YEAR(E309),MONTH(E309),DAY(E309)),DATE(YEAR(D309),MONTH(D309),DAY(D309)))=0,1,0),0),0)</f>
        <v/>
      </c>
      <c r="S309" s="22">
        <f>IF(J309=1,IF(ISNUMBER(Eingaben!$C$16),IF(K309+L309+M309+R309=0,IF(G309=0,1,0),0),0),0)</f>
        <v/>
      </c>
    </row>
    <row r="310">
      <c r="A310" s="22" t="n">
        <v>306</v>
      </c>
      <c r="B310" s="24" t="n"/>
      <c r="C310" s="24" t="n"/>
      <c r="D310" s="25" t="n"/>
      <c r="E310" s="25" t="n"/>
      <c r="F310" s="26" t="n"/>
      <c r="G310" s="27">
        <f>IF(ISNUMBER(Eingaben!$C$16),IF(ISNUMBER(D310),IF(LEN(E310)=0,MAX(0,_xlfn.DAYS(Eingaben!$C$17,MAX(DATE(YEAR(D310),MONTH(D310),DAY(D310)),Eingaben!$C$16))+1),IF(ISNUMBER(E310),IF(_xlfn.DAYS(DATE(YEAR(E310),MONTH(E310),DAY(E310)),DATE(YEAR(D310),MONTH(D310),DAY(D310)))&lt;0,0,MAX(0,MIN(_xlfn.DAYS(Eingaben!$C$17,MAX(DATE(YEAR(D310),MONTH(D310),DAY(D310)),Eingaben!$C$16)),MAX(_xlfn.DAYS(DATE(YEAR(E310),MONTH(E310),DAY(E310)),MAX(DATE(YEAR(D310),MONTH(D310),DAY(D310)),Eingaben!$C$16))-1+Eingaben!$C$19,_xlfn.DAYS(DATE(YEAR(D310),MONTH(D310),DAY(D310)),MAX(DATE(YEAR(D310),MONTH(D310),DAY(D310)),Eingaben!$C$16))))+1)),0)),0),0)</f>
        <v/>
      </c>
      <c r="H310" s="27">
        <f>MAX(0,G310-IF(ISNUMBER(F310),MAX(0,F310),0))</f>
        <v/>
      </c>
      <c r="I310" s="27">
        <f>MID(IF(K310=1,"; Einzug fehlt oder ist kein Datum","")&amp;IF(L310=1,"; Auszug ist kein Datum","")&amp;IF(M310=1,"; Auszug liegt vor Einzug","")&amp;IF(N310=1,"; Bewohner-ID fehlt","")&amp;IF(O310=1,"; Bewohner-ID doppelt","")&amp;IF(P310=1,"; Abwesenheitstage ungültig (ganze Zahl ab 0)","")&amp;IF(Q310=1,"; Abwesenheit größer als Aufenthaltstage","")&amp;IF(R310=1,"; Ein- und Auszug am selben Tag (Zählregel laut Vertrag prüfen)","")&amp;IF(S310=1,"; Kein Aufenthaltstag im Abrechnungsmonat",""),3,400)</f>
        <v/>
      </c>
      <c r="J310" s="22">
        <f>IF(LEN(B310)+LEN(C310)+LEN(D310)+LEN(E310)+LEN(F310)&gt;0,1,0)</f>
        <v/>
      </c>
      <c r="K310" s="22">
        <f>IF(J310=1,IF(ISNUMBER(D310),0,1),0)</f>
        <v/>
      </c>
      <c r="L310" s="22">
        <f>IF(LEN(E310)&gt;0,IF(ISNUMBER(E310),0,1),0)</f>
        <v/>
      </c>
      <c r="M310" s="22">
        <f>IF(ISNUMBER(D310),IF(ISNUMBER(E310),IF(_xlfn.DAYS(DATE(YEAR(E310),MONTH(E310),DAY(E310)),DATE(YEAR(D310),MONTH(D310),DAY(D310)))&lt;0,1,0),0),0)</f>
        <v/>
      </c>
      <c r="N310" s="22">
        <f>IF(J310=1,IF(LEN(B310)&gt;0,0,1),0)</f>
        <v/>
      </c>
      <c r="O310" s="22">
        <f>IF(LEN(B310)&gt;0,IF(SUMPRODUCT(($B$5:$B$504=B310)*1)&gt;1,1,0),0)</f>
        <v/>
      </c>
      <c r="P310" s="22">
        <f>IF(LEN(F310)&gt;0,IF(ISNUMBER(F310),IF(F310&lt;0,1,IF(F310&lt;&gt;INT(F310),1,0)),1),0)</f>
        <v/>
      </c>
      <c r="Q310" s="22">
        <f>IF(ISNUMBER(F310),IF(ISNUMBER(Eingaben!$C$16),IF(F310&gt;G310,1,0),0),0)</f>
        <v/>
      </c>
      <c r="R310" s="22">
        <f>IF(ISNUMBER(D310),IF(ISNUMBER(E310),IF(_xlfn.DAYS(DATE(YEAR(E310),MONTH(E310),DAY(E310)),DATE(YEAR(D310),MONTH(D310),DAY(D310)))=0,1,0),0),0)</f>
        <v/>
      </c>
      <c r="S310" s="22">
        <f>IF(J310=1,IF(ISNUMBER(Eingaben!$C$16),IF(K310+L310+M310+R310=0,IF(G310=0,1,0),0),0),0)</f>
        <v/>
      </c>
    </row>
    <row r="311">
      <c r="A311" s="22" t="n">
        <v>307</v>
      </c>
      <c r="B311" s="24" t="n"/>
      <c r="C311" s="24" t="n"/>
      <c r="D311" s="25" t="n"/>
      <c r="E311" s="25" t="n"/>
      <c r="F311" s="26" t="n"/>
      <c r="G311" s="27">
        <f>IF(ISNUMBER(Eingaben!$C$16),IF(ISNUMBER(D311),IF(LEN(E311)=0,MAX(0,_xlfn.DAYS(Eingaben!$C$17,MAX(DATE(YEAR(D311),MONTH(D311),DAY(D311)),Eingaben!$C$16))+1),IF(ISNUMBER(E311),IF(_xlfn.DAYS(DATE(YEAR(E311),MONTH(E311),DAY(E311)),DATE(YEAR(D311),MONTH(D311),DAY(D311)))&lt;0,0,MAX(0,MIN(_xlfn.DAYS(Eingaben!$C$17,MAX(DATE(YEAR(D311),MONTH(D311),DAY(D311)),Eingaben!$C$16)),MAX(_xlfn.DAYS(DATE(YEAR(E311),MONTH(E311),DAY(E311)),MAX(DATE(YEAR(D311),MONTH(D311),DAY(D311)),Eingaben!$C$16))-1+Eingaben!$C$19,_xlfn.DAYS(DATE(YEAR(D311),MONTH(D311),DAY(D311)),MAX(DATE(YEAR(D311),MONTH(D311),DAY(D311)),Eingaben!$C$16))))+1)),0)),0),0)</f>
        <v/>
      </c>
      <c r="H311" s="27">
        <f>MAX(0,G311-IF(ISNUMBER(F311),MAX(0,F311),0))</f>
        <v/>
      </c>
      <c r="I311" s="27">
        <f>MID(IF(K311=1,"; Einzug fehlt oder ist kein Datum","")&amp;IF(L311=1,"; Auszug ist kein Datum","")&amp;IF(M311=1,"; Auszug liegt vor Einzug","")&amp;IF(N311=1,"; Bewohner-ID fehlt","")&amp;IF(O311=1,"; Bewohner-ID doppelt","")&amp;IF(P311=1,"; Abwesenheitstage ungültig (ganze Zahl ab 0)","")&amp;IF(Q311=1,"; Abwesenheit größer als Aufenthaltstage","")&amp;IF(R311=1,"; Ein- und Auszug am selben Tag (Zählregel laut Vertrag prüfen)","")&amp;IF(S311=1,"; Kein Aufenthaltstag im Abrechnungsmonat",""),3,400)</f>
        <v/>
      </c>
      <c r="J311" s="22">
        <f>IF(LEN(B311)+LEN(C311)+LEN(D311)+LEN(E311)+LEN(F311)&gt;0,1,0)</f>
        <v/>
      </c>
      <c r="K311" s="22">
        <f>IF(J311=1,IF(ISNUMBER(D311),0,1),0)</f>
        <v/>
      </c>
      <c r="L311" s="22">
        <f>IF(LEN(E311)&gt;0,IF(ISNUMBER(E311),0,1),0)</f>
        <v/>
      </c>
      <c r="M311" s="22">
        <f>IF(ISNUMBER(D311),IF(ISNUMBER(E311),IF(_xlfn.DAYS(DATE(YEAR(E311),MONTH(E311),DAY(E311)),DATE(YEAR(D311),MONTH(D311),DAY(D311)))&lt;0,1,0),0),0)</f>
        <v/>
      </c>
      <c r="N311" s="22">
        <f>IF(J311=1,IF(LEN(B311)&gt;0,0,1),0)</f>
        <v/>
      </c>
      <c r="O311" s="22">
        <f>IF(LEN(B311)&gt;0,IF(SUMPRODUCT(($B$5:$B$504=B311)*1)&gt;1,1,0),0)</f>
        <v/>
      </c>
      <c r="P311" s="22">
        <f>IF(LEN(F311)&gt;0,IF(ISNUMBER(F311),IF(F311&lt;0,1,IF(F311&lt;&gt;INT(F311),1,0)),1),0)</f>
        <v/>
      </c>
      <c r="Q311" s="22">
        <f>IF(ISNUMBER(F311),IF(ISNUMBER(Eingaben!$C$16),IF(F311&gt;G311,1,0),0),0)</f>
        <v/>
      </c>
      <c r="R311" s="22">
        <f>IF(ISNUMBER(D311),IF(ISNUMBER(E311),IF(_xlfn.DAYS(DATE(YEAR(E311),MONTH(E311),DAY(E311)),DATE(YEAR(D311),MONTH(D311),DAY(D311)))=0,1,0),0),0)</f>
        <v/>
      </c>
      <c r="S311" s="22">
        <f>IF(J311=1,IF(ISNUMBER(Eingaben!$C$16),IF(K311+L311+M311+R311=0,IF(G311=0,1,0),0),0),0)</f>
        <v/>
      </c>
    </row>
    <row r="312">
      <c r="A312" s="22" t="n">
        <v>308</v>
      </c>
      <c r="B312" s="24" t="n"/>
      <c r="C312" s="24" t="n"/>
      <c r="D312" s="25" t="n"/>
      <c r="E312" s="25" t="n"/>
      <c r="F312" s="26" t="n"/>
      <c r="G312" s="27">
        <f>IF(ISNUMBER(Eingaben!$C$16),IF(ISNUMBER(D312),IF(LEN(E312)=0,MAX(0,_xlfn.DAYS(Eingaben!$C$17,MAX(DATE(YEAR(D312),MONTH(D312),DAY(D312)),Eingaben!$C$16))+1),IF(ISNUMBER(E312),IF(_xlfn.DAYS(DATE(YEAR(E312),MONTH(E312),DAY(E312)),DATE(YEAR(D312),MONTH(D312),DAY(D312)))&lt;0,0,MAX(0,MIN(_xlfn.DAYS(Eingaben!$C$17,MAX(DATE(YEAR(D312),MONTH(D312),DAY(D312)),Eingaben!$C$16)),MAX(_xlfn.DAYS(DATE(YEAR(E312),MONTH(E312),DAY(E312)),MAX(DATE(YEAR(D312),MONTH(D312),DAY(D312)),Eingaben!$C$16))-1+Eingaben!$C$19,_xlfn.DAYS(DATE(YEAR(D312),MONTH(D312),DAY(D312)),MAX(DATE(YEAR(D312),MONTH(D312),DAY(D312)),Eingaben!$C$16))))+1)),0)),0),0)</f>
        <v/>
      </c>
      <c r="H312" s="27">
        <f>MAX(0,G312-IF(ISNUMBER(F312),MAX(0,F312),0))</f>
        <v/>
      </c>
      <c r="I312" s="27">
        <f>MID(IF(K312=1,"; Einzug fehlt oder ist kein Datum","")&amp;IF(L312=1,"; Auszug ist kein Datum","")&amp;IF(M312=1,"; Auszug liegt vor Einzug","")&amp;IF(N312=1,"; Bewohner-ID fehlt","")&amp;IF(O312=1,"; Bewohner-ID doppelt","")&amp;IF(P312=1,"; Abwesenheitstage ungültig (ganze Zahl ab 0)","")&amp;IF(Q312=1,"; Abwesenheit größer als Aufenthaltstage","")&amp;IF(R312=1,"; Ein- und Auszug am selben Tag (Zählregel laut Vertrag prüfen)","")&amp;IF(S312=1,"; Kein Aufenthaltstag im Abrechnungsmonat",""),3,400)</f>
        <v/>
      </c>
      <c r="J312" s="22">
        <f>IF(LEN(B312)+LEN(C312)+LEN(D312)+LEN(E312)+LEN(F312)&gt;0,1,0)</f>
        <v/>
      </c>
      <c r="K312" s="22">
        <f>IF(J312=1,IF(ISNUMBER(D312),0,1),0)</f>
        <v/>
      </c>
      <c r="L312" s="22">
        <f>IF(LEN(E312)&gt;0,IF(ISNUMBER(E312),0,1),0)</f>
        <v/>
      </c>
      <c r="M312" s="22">
        <f>IF(ISNUMBER(D312),IF(ISNUMBER(E312),IF(_xlfn.DAYS(DATE(YEAR(E312),MONTH(E312),DAY(E312)),DATE(YEAR(D312),MONTH(D312),DAY(D312)))&lt;0,1,0),0),0)</f>
        <v/>
      </c>
      <c r="N312" s="22">
        <f>IF(J312=1,IF(LEN(B312)&gt;0,0,1),0)</f>
        <v/>
      </c>
      <c r="O312" s="22">
        <f>IF(LEN(B312)&gt;0,IF(SUMPRODUCT(($B$5:$B$504=B312)*1)&gt;1,1,0),0)</f>
        <v/>
      </c>
      <c r="P312" s="22">
        <f>IF(LEN(F312)&gt;0,IF(ISNUMBER(F312),IF(F312&lt;0,1,IF(F312&lt;&gt;INT(F312),1,0)),1),0)</f>
        <v/>
      </c>
      <c r="Q312" s="22">
        <f>IF(ISNUMBER(F312),IF(ISNUMBER(Eingaben!$C$16),IF(F312&gt;G312,1,0),0),0)</f>
        <v/>
      </c>
      <c r="R312" s="22">
        <f>IF(ISNUMBER(D312),IF(ISNUMBER(E312),IF(_xlfn.DAYS(DATE(YEAR(E312),MONTH(E312),DAY(E312)),DATE(YEAR(D312),MONTH(D312),DAY(D312)))=0,1,0),0),0)</f>
        <v/>
      </c>
      <c r="S312" s="22">
        <f>IF(J312=1,IF(ISNUMBER(Eingaben!$C$16),IF(K312+L312+M312+R312=0,IF(G312=0,1,0),0),0),0)</f>
        <v/>
      </c>
    </row>
    <row r="313">
      <c r="A313" s="22" t="n">
        <v>309</v>
      </c>
      <c r="B313" s="24" t="n"/>
      <c r="C313" s="24" t="n"/>
      <c r="D313" s="25" t="n"/>
      <c r="E313" s="25" t="n"/>
      <c r="F313" s="26" t="n"/>
      <c r="G313" s="27">
        <f>IF(ISNUMBER(Eingaben!$C$16),IF(ISNUMBER(D313),IF(LEN(E313)=0,MAX(0,_xlfn.DAYS(Eingaben!$C$17,MAX(DATE(YEAR(D313),MONTH(D313),DAY(D313)),Eingaben!$C$16))+1),IF(ISNUMBER(E313),IF(_xlfn.DAYS(DATE(YEAR(E313),MONTH(E313),DAY(E313)),DATE(YEAR(D313),MONTH(D313),DAY(D313)))&lt;0,0,MAX(0,MIN(_xlfn.DAYS(Eingaben!$C$17,MAX(DATE(YEAR(D313),MONTH(D313),DAY(D313)),Eingaben!$C$16)),MAX(_xlfn.DAYS(DATE(YEAR(E313),MONTH(E313),DAY(E313)),MAX(DATE(YEAR(D313),MONTH(D313),DAY(D313)),Eingaben!$C$16))-1+Eingaben!$C$19,_xlfn.DAYS(DATE(YEAR(D313),MONTH(D313),DAY(D313)),MAX(DATE(YEAR(D313),MONTH(D313),DAY(D313)),Eingaben!$C$16))))+1)),0)),0),0)</f>
        <v/>
      </c>
      <c r="H313" s="27">
        <f>MAX(0,G313-IF(ISNUMBER(F313),MAX(0,F313),0))</f>
        <v/>
      </c>
      <c r="I313" s="27">
        <f>MID(IF(K313=1,"; Einzug fehlt oder ist kein Datum","")&amp;IF(L313=1,"; Auszug ist kein Datum","")&amp;IF(M313=1,"; Auszug liegt vor Einzug","")&amp;IF(N313=1,"; Bewohner-ID fehlt","")&amp;IF(O313=1,"; Bewohner-ID doppelt","")&amp;IF(P313=1,"; Abwesenheitstage ungültig (ganze Zahl ab 0)","")&amp;IF(Q313=1,"; Abwesenheit größer als Aufenthaltstage","")&amp;IF(R313=1,"; Ein- und Auszug am selben Tag (Zählregel laut Vertrag prüfen)","")&amp;IF(S313=1,"; Kein Aufenthaltstag im Abrechnungsmonat",""),3,400)</f>
        <v/>
      </c>
      <c r="J313" s="22">
        <f>IF(LEN(B313)+LEN(C313)+LEN(D313)+LEN(E313)+LEN(F313)&gt;0,1,0)</f>
        <v/>
      </c>
      <c r="K313" s="22">
        <f>IF(J313=1,IF(ISNUMBER(D313),0,1),0)</f>
        <v/>
      </c>
      <c r="L313" s="22">
        <f>IF(LEN(E313)&gt;0,IF(ISNUMBER(E313),0,1),0)</f>
        <v/>
      </c>
      <c r="M313" s="22">
        <f>IF(ISNUMBER(D313),IF(ISNUMBER(E313),IF(_xlfn.DAYS(DATE(YEAR(E313),MONTH(E313),DAY(E313)),DATE(YEAR(D313),MONTH(D313),DAY(D313)))&lt;0,1,0),0),0)</f>
        <v/>
      </c>
      <c r="N313" s="22">
        <f>IF(J313=1,IF(LEN(B313)&gt;0,0,1),0)</f>
        <v/>
      </c>
      <c r="O313" s="22">
        <f>IF(LEN(B313)&gt;0,IF(SUMPRODUCT(($B$5:$B$504=B313)*1)&gt;1,1,0),0)</f>
        <v/>
      </c>
      <c r="P313" s="22">
        <f>IF(LEN(F313)&gt;0,IF(ISNUMBER(F313),IF(F313&lt;0,1,IF(F313&lt;&gt;INT(F313),1,0)),1),0)</f>
        <v/>
      </c>
      <c r="Q313" s="22">
        <f>IF(ISNUMBER(F313),IF(ISNUMBER(Eingaben!$C$16),IF(F313&gt;G313,1,0),0),0)</f>
        <v/>
      </c>
      <c r="R313" s="22">
        <f>IF(ISNUMBER(D313),IF(ISNUMBER(E313),IF(_xlfn.DAYS(DATE(YEAR(E313),MONTH(E313),DAY(E313)),DATE(YEAR(D313),MONTH(D313),DAY(D313)))=0,1,0),0),0)</f>
        <v/>
      </c>
      <c r="S313" s="22">
        <f>IF(J313=1,IF(ISNUMBER(Eingaben!$C$16),IF(K313+L313+M313+R313=0,IF(G313=0,1,0),0),0),0)</f>
        <v/>
      </c>
    </row>
    <row r="314">
      <c r="A314" s="22" t="n">
        <v>310</v>
      </c>
      <c r="B314" s="24" t="n"/>
      <c r="C314" s="24" t="n"/>
      <c r="D314" s="25" t="n"/>
      <c r="E314" s="25" t="n"/>
      <c r="F314" s="26" t="n"/>
      <c r="G314" s="27">
        <f>IF(ISNUMBER(Eingaben!$C$16),IF(ISNUMBER(D314),IF(LEN(E314)=0,MAX(0,_xlfn.DAYS(Eingaben!$C$17,MAX(DATE(YEAR(D314),MONTH(D314),DAY(D314)),Eingaben!$C$16))+1),IF(ISNUMBER(E314),IF(_xlfn.DAYS(DATE(YEAR(E314),MONTH(E314),DAY(E314)),DATE(YEAR(D314),MONTH(D314),DAY(D314)))&lt;0,0,MAX(0,MIN(_xlfn.DAYS(Eingaben!$C$17,MAX(DATE(YEAR(D314),MONTH(D314),DAY(D314)),Eingaben!$C$16)),MAX(_xlfn.DAYS(DATE(YEAR(E314),MONTH(E314),DAY(E314)),MAX(DATE(YEAR(D314),MONTH(D314),DAY(D314)),Eingaben!$C$16))-1+Eingaben!$C$19,_xlfn.DAYS(DATE(YEAR(D314),MONTH(D314),DAY(D314)),MAX(DATE(YEAR(D314),MONTH(D314),DAY(D314)),Eingaben!$C$16))))+1)),0)),0),0)</f>
        <v/>
      </c>
      <c r="H314" s="27">
        <f>MAX(0,G314-IF(ISNUMBER(F314),MAX(0,F314),0))</f>
        <v/>
      </c>
      <c r="I314" s="27">
        <f>MID(IF(K314=1,"; Einzug fehlt oder ist kein Datum","")&amp;IF(L314=1,"; Auszug ist kein Datum","")&amp;IF(M314=1,"; Auszug liegt vor Einzug","")&amp;IF(N314=1,"; Bewohner-ID fehlt","")&amp;IF(O314=1,"; Bewohner-ID doppelt","")&amp;IF(P314=1,"; Abwesenheitstage ungültig (ganze Zahl ab 0)","")&amp;IF(Q314=1,"; Abwesenheit größer als Aufenthaltstage","")&amp;IF(R314=1,"; Ein- und Auszug am selben Tag (Zählregel laut Vertrag prüfen)","")&amp;IF(S314=1,"; Kein Aufenthaltstag im Abrechnungsmonat",""),3,400)</f>
        <v/>
      </c>
      <c r="J314" s="22">
        <f>IF(LEN(B314)+LEN(C314)+LEN(D314)+LEN(E314)+LEN(F314)&gt;0,1,0)</f>
        <v/>
      </c>
      <c r="K314" s="22">
        <f>IF(J314=1,IF(ISNUMBER(D314),0,1),0)</f>
        <v/>
      </c>
      <c r="L314" s="22">
        <f>IF(LEN(E314)&gt;0,IF(ISNUMBER(E314),0,1),0)</f>
        <v/>
      </c>
      <c r="M314" s="22">
        <f>IF(ISNUMBER(D314),IF(ISNUMBER(E314),IF(_xlfn.DAYS(DATE(YEAR(E314),MONTH(E314),DAY(E314)),DATE(YEAR(D314),MONTH(D314),DAY(D314)))&lt;0,1,0),0),0)</f>
        <v/>
      </c>
      <c r="N314" s="22">
        <f>IF(J314=1,IF(LEN(B314)&gt;0,0,1),0)</f>
        <v/>
      </c>
      <c r="O314" s="22">
        <f>IF(LEN(B314)&gt;0,IF(SUMPRODUCT(($B$5:$B$504=B314)*1)&gt;1,1,0),0)</f>
        <v/>
      </c>
      <c r="P314" s="22">
        <f>IF(LEN(F314)&gt;0,IF(ISNUMBER(F314),IF(F314&lt;0,1,IF(F314&lt;&gt;INT(F314),1,0)),1),0)</f>
        <v/>
      </c>
      <c r="Q314" s="22">
        <f>IF(ISNUMBER(F314),IF(ISNUMBER(Eingaben!$C$16),IF(F314&gt;G314,1,0),0),0)</f>
        <v/>
      </c>
      <c r="R314" s="22">
        <f>IF(ISNUMBER(D314),IF(ISNUMBER(E314),IF(_xlfn.DAYS(DATE(YEAR(E314),MONTH(E314),DAY(E314)),DATE(YEAR(D314),MONTH(D314),DAY(D314)))=0,1,0),0),0)</f>
        <v/>
      </c>
      <c r="S314" s="22">
        <f>IF(J314=1,IF(ISNUMBER(Eingaben!$C$16),IF(K314+L314+M314+R314=0,IF(G314=0,1,0),0),0),0)</f>
        <v/>
      </c>
    </row>
    <row r="315">
      <c r="A315" s="22" t="n">
        <v>311</v>
      </c>
      <c r="B315" s="24" t="n"/>
      <c r="C315" s="24" t="n"/>
      <c r="D315" s="25" t="n"/>
      <c r="E315" s="25" t="n"/>
      <c r="F315" s="26" t="n"/>
      <c r="G315" s="27">
        <f>IF(ISNUMBER(Eingaben!$C$16),IF(ISNUMBER(D315),IF(LEN(E315)=0,MAX(0,_xlfn.DAYS(Eingaben!$C$17,MAX(DATE(YEAR(D315),MONTH(D315),DAY(D315)),Eingaben!$C$16))+1),IF(ISNUMBER(E315),IF(_xlfn.DAYS(DATE(YEAR(E315),MONTH(E315),DAY(E315)),DATE(YEAR(D315),MONTH(D315),DAY(D315)))&lt;0,0,MAX(0,MIN(_xlfn.DAYS(Eingaben!$C$17,MAX(DATE(YEAR(D315),MONTH(D315),DAY(D315)),Eingaben!$C$16)),MAX(_xlfn.DAYS(DATE(YEAR(E315),MONTH(E315),DAY(E315)),MAX(DATE(YEAR(D315),MONTH(D315),DAY(D315)),Eingaben!$C$16))-1+Eingaben!$C$19,_xlfn.DAYS(DATE(YEAR(D315),MONTH(D315),DAY(D315)),MAX(DATE(YEAR(D315),MONTH(D315),DAY(D315)),Eingaben!$C$16))))+1)),0)),0),0)</f>
        <v/>
      </c>
      <c r="H315" s="27">
        <f>MAX(0,G315-IF(ISNUMBER(F315),MAX(0,F315),0))</f>
        <v/>
      </c>
      <c r="I315" s="27">
        <f>MID(IF(K315=1,"; Einzug fehlt oder ist kein Datum","")&amp;IF(L315=1,"; Auszug ist kein Datum","")&amp;IF(M315=1,"; Auszug liegt vor Einzug","")&amp;IF(N315=1,"; Bewohner-ID fehlt","")&amp;IF(O315=1,"; Bewohner-ID doppelt","")&amp;IF(P315=1,"; Abwesenheitstage ungültig (ganze Zahl ab 0)","")&amp;IF(Q315=1,"; Abwesenheit größer als Aufenthaltstage","")&amp;IF(R315=1,"; Ein- und Auszug am selben Tag (Zählregel laut Vertrag prüfen)","")&amp;IF(S315=1,"; Kein Aufenthaltstag im Abrechnungsmonat",""),3,400)</f>
        <v/>
      </c>
      <c r="J315" s="22">
        <f>IF(LEN(B315)+LEN(C315)+LEN(D315)+LEN(E315)+LEN(F315)&gt;0,1,0)</f>
        <v/>
      </c>
      <c r="K315" s="22">
        <f>IF(J315=1,IF(ISNUMBER(D315),0,1),0)</f>
        <v/>
      </c>
      <c r="L315" s="22">
        <f>IF(LEN(E315)&gt;0,IF(ISNUMBER(E315),0,1),0)</f>
        <v/>
      </c>
      <c r="M315" s="22">
        <f>IF(ISNUMBER(D315),IF(ISNUMBER(E315),IF(_xlfn.DAYS(DATE(YEAR(E315),MONTH(E315),DAY(E315)),DATE(YEAR(D315),MONTH(D315),DAY(D315)))&lt;0,1,0),0),0)</f>
        <v/>
      </c>
      <c r="N315" s="22">
        <f>IF(J315=1,IF(LEN(B315)&gt;0,0,1),0)</f>
        <v/>
      </c>
      <c r="O315" s="22">
        <f>IF(LEN(B315)&gt;0,IF(SUMPRODUCT(($B$5:$B$504=B315)*1)&gt;1,1,0),0)</f>
        <v/>
      </c>
      <c r="P315" s="22">
        <f>IF(LEN(F315)&gt;0,IF(ISNUMBER(F315),IF(F315&lt;0,1,IF(F315&lt;&gt;INT(F315),1,0)),1),0)</f>
        <v/>
      </c>
      <c r="Q315" s="22">
        <f>IF(ISNUMBER(F315),IF(ISNUMBER(Eingaben!$C$16),IF(F315&gt;G315,1,0),0),0)</f>
        <v/>
      </c>
      <c r="R315" s="22">
        <f>IF(ISNUMBER(D315),IF(ISNUMBER(E315),IF(_xlfn.DAYS(DATE(YEAR(E315),MONTH(E315),DAY(E315)),DATE(YEAR(D315),MONTH(D315),DAY(D315)))=0,1,0),0),0)</f>
        <v/>
      </c>
      <c r="S315" s="22">
        <f>IF(J315=1,IF(ISNUMBER(Eingaben!$C$16),IF(K315+L315+M315+R315=0,IF(G315=0,1,0),0),0),0)</f>
        <v/>
      </c>
    </row>
    <row r="316">
      <c r="A316" s="22" t="n">
        <v>312</v>
      </c>
      <c r="B316" s="24" t="n"/>
      <c r="C316" s="24" t="n"/>
      <c r="D316" s="25" t="n"/>
      <c r="E316" s="25" t="n"/>
      <c r="F316" s="26" t="n"/>
      <c r="G316" s="27">
        <f>IF(ISNUMBER(Eingaben!$C$16),IF(ISNUMBER(D316),IF(LEN(E316)=0,MAX(0,_xlfn.DAYS(Eingaben!$C$17,MAX(DATE(YEAR(D316),MONTH(D316),DAY(D316)),Eingaben!$C$16))+1),IF(ISNUMBER(E316),IF(_xlfn.DAYS(DATE(YEAR(E316),MONTH(E316),DAY(E316)),DATE(YEAR(D316),MONTH(D316),DAY(D316)))&lt;0,0,MAX(0,MIN(_xlfn.DAYS(Eingaben!$C$17,MAX(DATE(YEAR(D316),MONTH(D316),DAY(D316)),Eingaben!$C$16)),MAX(_xlfn.DAYS(DATE(YEAR(E316),MONTH(E316),DAY(E316)),MAX(DATE(YEAR(D316),MONTH(D316),DAY(D316)),Eingaben!$C$16))-1+Eingaben!$C$19,_xlfn.DAYS(DATE(YEAR(D316),MONTH(D316),DAY(D316)),MAX(DATE(YEAR(D316),MONTH(D316),DAY(D316)),Eingaben!$C$16))))+1)),0)),0),0)</f>
        <v/>
      </c>
      <c r="H316" s="27">
        <f>MAX(0,G316-IF(ISNUMBER(F316),MAX(0,F316),0))</f>
        <v/>
      </c>
      <c r="I316" s="27">
        <f>MID(IF(K316=1,"; Einzug fehlt oder ist kein Datum","")&amp;IF(L316=1,"; Auszug ist kein Datum","")&amp;IF(M316=1,"; Auszug liegt vor Einzug","")&amp;IF(N316=1,"; Bewohner-ID fehlt","")&amp;IF(O316=1,"; Bewohner-ID doppelt","")&amp;IF(P316=1,"; Abwesenheitstage ungültig (ganze Zahl ab 0)","")&amp;IF(Q316=1,"; Abwesenheit größer als Aufenthaltstage","")&amp;IF(R316=1,"; Ein- und Auszug am selben Tag (Zählregel laut Vertrag prüfen)","")&amp;IF(S316=1,"; Kein Aufenthaltstag im Abrechnungsmonat",""),3,400)</f>
        <v/>
      </c>
      <c r="J316" s="22">
        <f>IF(LEN(B316)+LEN(C316)+LEN(D316)+LEN(E316)+LEN(F316)&gt;0,1,0)</f>
        <v/>
      </c>
      <c r="K316" s="22">
        <f>IF(J316=1,IF(ISNUMBER(D316),0,1),0)</f>
        <v/>
      </c>
      <c r="L316" s="22">
        <f>IF(LEN(E316)&gt;0,IF(ISNUMBER(E316),0,1),0)</f>
        <v/>
      </c>
      <c r="M316" s="22">
        <f>IF(ISNUMBER(D316),IF(ISNUMBER(E316),IF(_xlfn.DAYS(DATE(YEAR(E316),MONTH(E316),DAY(E316)),DATE(YEAR(D316),MONTH(D316),DAY(D316)))&lt;0,1,0),0),0)</f>
        <v/>
      </c>
      <c r="N316" s="22">
        <f>IF(J316=1,IF(LEN(B316)&gt;0,0,1),0)</f>
        <v/>
      </c>
      <c r="O316" s="22">
        <f>IF(LEN(B316)&gt;0,IF(SUMPRODUCT(($B$5:$B$504=B316)*1)&gt;1,1,0),0)</f>
        <v/>
      </c>
      <c r="P316" s="22">
        <f>IF(LEN(F316)&gt;0,IF(ISNUMBER(F316),IF(F316&lt;0,1,IF(F316&lt;&gt;INT(F316),1,0)),1),0)</f>
        <v/>
      </c>
      <c r="Q316" s="22">
        <f>IF(ISNUMBER(F316),IF(ISNUMBER(Eingaben!$C$16),IF(F316&gt;G316,1,0),0),0)</f>
        <v/>
      </c>
      <c r="R316" s="22">
        <f>IF(ISNUMBER(D316),IF(ISNUMBER(E316),IF(_xlfn.DAYS(DATE(YEAR(E316),MONTH(E316),DAY(E316)),DATE(YEAR(D316),MONTH(D316),DAY(D316)))=0,1,0),0),0)</f>
        <v/>
      </c>
      <c r="S316" s="22">
        <f>IF(J316=1,IF(ISNUMBER(Eingaben!$C$16),IF(K316+L316+M316+R316=0,IF(G316=0,1,0),0),0),0)</f>
        <v/>
      </c>
    </row>
    <row r="317">
      <c r="A317" s="22" t="n">
        <v>313</v>
      </c>
      <c r="B317" s="24" t="n"/>
      <c r="C317" s="24" t="n"/>
      <c r="D317" s="25" t="n"/>
      <c r="E317" s="25" t="n"/>
      <c r="F317" s="26" t="n"/>
      <c r="G317" s="27">
        <f>IF(ISNUMBER(Eingaben!$C$16),IF(ISNUMBER(D317),IF(LEN(E317)=0,MAX(0,_xlfn.DAYS(Eingaben!$C$17,MAX(DATE(YEAR(D317),MONTH(D317),DAY(D317)),Eingaben!$C$16))+1),IF(ISNUMBER(E317),IF(_xlfn.DAYS(DATE(YEAR(E317),MONTH(E317),DAY(E317)),DATE(YEAR(D317),MONTH(D317),DAY(D317)))&lt;0,0,MAX(0,MIN(_xlfn.DAYS(Eingaben!$C$17,MAX(DATE(YEAR(D317),MONTH(D317),DAY(D317)),Eingaben!$C$16)),MAX(_xlfn.DAYS(DATE(YEAR(E317),MONTH(E317),DAY(E317)),MAX(DATE(YEAR(D317),MONTH(D317),DAY(D317)),Eingaben!$C$16))-1+Eingaben!$C$19,_xlfn.DAYS(DATE(YEAR(D317),MONTH(D317),DAY(D317)),MAX(DATE(YEAR(D317),MONTH(D317),DAY(D317)),Eingaben!$C$16))))+1)),0)),0),0)</f>
        <v/>
      </c>
      <c r="H317" s="27">
        <f>MAX(0,G317-IF(ISNUMBER(F317),MAX(0,F317),0))</f>
        <v/>
      </c>
      <c r="I317" s="27">
        <f>MID(IF(K317=1,"; Einzug fehlt oder ist kein Datum","")&amp;IF(L317=1,"; Auszug ist kein Datum","")&amp;IF(M317=1,"; Auszug liegt vor Einzug","")&amp;IF(N317=1,"; Bewohner-ID fehlt","")&amp;IF(O317=1,"; Bewohner-ID doppelt","")&amp;IF(P317=1,"; Abwesenheitstage ungültig (ganze Zahl ab 0)","")&amp;IF(Q317=1,"; Abwesenheit größer als Aufenthaltstage","")&amp;IF(R317=1,"; Ein- und Auszug am selben Tag (Zählregel laut Vertrag prüfen)","")&amp;IF(S317=1,"; Kein Aufenthaltstag im Abrechnungsmonat",""),3,400)</f>
        <v/>
      </c>
      <c r="J317" s="22">
        <f>IF(LEN(B317)+LEN(C317)+LEN(D317)+LEN(E317)+LEN(F317)&gt;0,1,0)</f>
        <v/>
      </c>
      <c r="K317" s="22">
        <f>IF(J317=1,IF(ISNUMBER(D317),0,1),0)</f>
        <v/>
      </c>
      <c r="L317" s="22">
        <f>IF(LEN(E317)&gt;0,IF(ISNUMBER(E317),0,1),0)</f>
        <v/>
      </c>
      <c r="M317" s="22">
        <f>IF(ISNUMBER(D317),IF(ISNUMBER(E317),IF(_xlfn.DAYS(DATE(YEAR(E317),MONTH(E317),DAY(E317)),DATE(YEAR(D317),MONTH(D317),DAY(D317)))&lt;0,1,0),0),0)</f>
        <v/>
      </c>
      <c r="N317" s="22">
        <f>IF(J317=1,IF(LEN(B317)&gt;0,0,1),0)</f>
        <v/>
      </c>
      <c r="O317" s="22">
        <f>IF(LEN(B317)&gt;0,IF(SUMPRODUCT(($B$5:$B$504=B317)*1)&gt;1,1,0),0)</f>
        <v/>
      </c>
      <c r="P317" s="22">
        <f>IF(LEN(F317)&gt;0,IF(ISNUMBER(F317),IF(F317&lt;0,1,IF(F317&lt;&gt;INT(F317),1,0)),1),0)</f>
        <v/>
      </c>
      <c r="Q317" s="22">
        <f>IF(ISNUMBER(F317),IF(ISNUMBER(Eingaben!$C$16),IF(F317&gt;G317,1,0),0),0)</f>
        <v/>
      </c>
      <c r="R317" s="22">
        <f>IF(ISNUMBER(D317),IF(ISNUMBER(E317),IF(_xlfn.DAYS(DATE(YEAR(E317),MONTH(E317),DAY(E317)),DATE(YEAR(D317),MONTH(D317),DAY(D317)))=0,1,0),0),0)</f>
        <v/>
      </c>
      <c r="S317" s="22">
        <f>IF(J317=1,IF(ISNUMBER(Eingaben!$C$16),IF(K317+L317+M317+R317=0,IF(G317=0,1,0),0),0),0)</f>
        <v/>
      </c>
    </row>
    <row r="318">
      <c r="A318" s="22" t="n">
        <v>314</v>
      </c>
      <c r="B318" s="24" t="n"/>
      <c r="C318" s="24" t="n"/>
      <c r="D318" s="25" t="n"/>
      <c r="E318" s="25" t="n"/>
      <c r="F318" s="26" t="n"/>
      <c r="G318" s="27">
        <f>IF(ISNUMBER(Eingaben!$C$16),IF(ISNUMBER(D318),IF(LEN(E318)=0,MAX(0,_xlfn.DAYS(Eingaben!$C$17,MAX(DATE(YEAR(D318),MONTH(D318),DAY(D318)),Eingaben!$C$16))+1),IF(ISNUMBER(E318),IF(_xlfn.DAYS(DATE(YEAR(E318),MONTH(E318),DAY(E318)),DATE(YEAR(D318),MONTH(D318),DAY(D318)))&lt;0,0,MAX(0,MIN(_xlfn.DAYS(Eingaben!$C$17,MAX(DATE(YEAR(D318),MONTH(D318),DAY(D318)),Eingaben!$C$16)),MAX(_xlfn.DAYS(DATE(YEAR(E318),MONTH(E318),DAY(E318)),MAX(DATE(YEAR(D318),MONTH(D318),DAY(D318)),Eingaben!$C$16))-1+Eingaben!$C$19,_xlfn.DAYS(DATE(YEAR(D318),MONTH(D318),DAY(D318)),MAX(DATE(YEAR(D318),MONTH(D318),DAY(D318)),Eingaben!$C$16))))+1)),0)),0),0)</f>
        <v/>
      </c>
      <c r="H318" s="27">
        <f>MAX(0,G318-IF(ISNUMBER(F318),MAX(0,F318),0))</f>
        <v/>
      </c>
      <c r="I318" s="27">
        <f>MID(IF(K318=1,"; Einzug fehlt oder ist kein Datum","")&amp;IF(L318=1,"; Auszug ist kein Datum","")&amp;IF(M318=1,"; Auszug liegt vor Einzug","")&amp;IF(N318=1,"; Bewohner-ID fehlt","")&amp;IF(O318=1,"; Bewohner-ID doppelt","")&amp;IF(P318=1,"; Abwesenheitstage ungültig (ganze Zahl ab 0)","")&amp;IF(Q318=1,"; Abwesenheit größer als Aufenthaltstage","")&amp;IF(R318=1,"; Ein- und Auszug am selben Tag (Zählregel laut Vertrag prüfen)","")&amp;IF(S318=1,"; Kein Aufenthaltstag im Abrechnungsmonat",""),3,400)</f>
        <v/>
      </c>
      <c r="J318" s="22">
        <f>IF(LEN(B318)+LEN(C318)+LEN(D318)+LEN(E318)+LEN(F318)&gt;0,1,0)</f>
        <v/>
      </c>
      <c r="K318" s="22">
        <f>IF(J318=1,IF(ISNUMBER(D318),0,1),0)</f>
        <v/>
      </c>
      <c r="L318" s="22">
        <f>IF(LEN(E318)&gt;0,IF(ISNUMBER(E318),0,1),0)</f>
        <v/>
      </c>
      <c r="M318" s="22">
        <f>IF(ISNUMBER(D318),IF(ISNUMBER(E318),IF(_xlfn.DAYS(DATE(YEAR(E318),MONTH(E318),DAY(E318)),DATE(YEAR(D318),MONTH(D318),DAY(D318)))&lt;0,1,0),0),0)</f>
        <v/>
      </c>
      <c r="N318" s="22">
        <f>IF(J318=1,IF(LEN(B318)&gt;0,0,1),0)</f>
        <v/>
      </c>
      <c r="O318" s="22">
        <f>IF(LEN(B318)&gt;0,IF(SUMPRODUCT(($B$5:$B$504=B318)*1)&gt;1,1,0),0)</f>
        <v/>
      </c>
      <c r="P318" s="22">
        <f>IF(LEN(F318)&gt;0,IF(ISNUMBER(F318),IF(F318&lt;0,1,IF(F318&lt;&gt;INT(F318),1,0)),1),0)</f>
        <v/>
      </c>
      <c r="Q318" s="22">
        <f>IF(ISNUMBER(F318),IF(ISNUMBER(Eingaben!$C$16),IF(F318&gt;G318,1,0),0),0)</f>
        <v/>
      </c>
      <c r="R318" s="22">
        <f>IF(ISNUMBER(D318),IF(ISNUMBER(E318),IF(_xlfn.DAYS(DATE(YEAR(E318),MONTH(E318),DAY(E318)),DATE(YEAR(D318),MONTH(D318),DAY(D318)))=0,1,0),0),0)</f>
        <v/>
      </c>
      <c r="S318" s="22">
        <f>IF(J318=1,IF(ISNUMBER(Eingaben!$C$16),IF(K318+L318+M318+R318=0,IF(G318=0,1,0),0),0),0)</f>
        <v/>
      </c>
    </row>
    <row r="319">
      <c r="A319" s="22" t="n">
        <v>315</v>
      </c>
      <c r="B319" s="24" t="n"/>
      <c r="C319" s="24" t="n"/>
      <c r="D319" s="25" t="n"/>
      <c r="E319" s="25" t="n"/>
      <c r="F319" s="26" t="n"/>
      <c r="G319" s="27">
        <f>IF(ISNUMBER(Eingaben!$C$16),IF(ISNUMBER(D319),IF(LEN(E319)=0,MAX(0,_xlfn.DAYS(Eingaben!$C$17,MAX(DATE(YEAR(D319),MONTH(D319),DAY(D319)),Eingaben!$C$16))+1),IF(ISNUMBER(E319),IF(_xlfn.DAYS(DATE(YEAR(E319),MONTH(E319),DAY(E319)),DATE(YEAR(D319),MONTH(D319),DAY(D319)))&lt;0,0,MAX(0,MIN(_xlfn.DAYS(Eingaben!$C$17,MAX(DATE(YEAR(D319),MONTH(D319),DAY(D319)),Eingaben!$C$16)),MAX(_xlfn.DAYS(DATE(YEAR(E319),MONTH(E319),DAY(E319)),MAX(DATE(YEAR(D319),MONTH(D319),DAY(D319)),Eingaben!$C$16))-1+Eingaben!$C$19,_xlfn.DAYS(DATE(YEAR(D319),MONTH(D319),DAY(D319)),MAX(DATE(YEAR(D319),MONTH(D319),DAY(D319)),Eingaben!$C$16))))+1)),0)),0),0)</f>
        <v/>
      </c>
      <c r="H319" s="27">
        <f>MAX(0,G319-IF(ISNUMBER(F319),MAX(0,F319),0))</f>
        <v/>
      </c>
      <c r="I319" s="27">
        <f>MID(IF(K319=1,"; Einzug fehlt oder ist kein Datum","")&amp;IF(L319=1,"; Auszug ist kein Datum","")&amp;IF(M319=1,"; Auszug liegt vor Einzug","")&amp;IF(N319=1,"; Bewohner-ID fehlt","")&amp;IF(O319=1,"; Bewohner-ID doppelt","")&amp;IF(P319=1,"; Abwesenheitstage ungültig (ganze Zahl ab 0)","")&amp;IF(Q319=1,"; Abwesenheit größer als Aufenthaltstage","")&amp;IF(R319=1,"; Ein- und Auszug am selben Tag (Zählregel laut Vertrag prüfen)","")&amp;IF(S319=1,"; Kein Aufenthaltstag im Abrechnungsmonat",""),3,400)</f>
        <v/>
      </c>
      <c r="J319" s="22">
        <f>IF(LEN(B319)+LEN(C319)+LEN(D319)+LEN(E319)+LEN(F319)&gt;0,1,0)</f>
        <v/>
      </c>
      <c r="K319" s="22">
        <f>IF(J319=1,IF(ISNUMBER(D319),0,1),0)</f>
        <v/>
      </c>
      <c r="L319" s="22">
        <f>IF(LEN(E319)&gt;0,IF(ISNUMBER(E319),0,1),0)</f>
        <v/>
      </c>
      <c r="M319" s="22">
        <f>IF(ISNUMBER(D319),IF(ISNUMBER(E319),IF(_xlfn.DAYS(DATE(YEAR(E319),MONTH(E319),DAY(E319)),DATE(YEAR(D319),MONTH(D319),DAY(D319)))&lt;0,1,0),0),0)</f>
        <v/>
      </c>
      <c r="N319" s="22">
        <f>IF(J319=1,IF(LEN(B319)&gt;0,0,1),0)</f>
        <v/>
      </c>
      <c r="O319" s="22">
        <f>IF(LEN(B319)&gt;0,IF(SUMPRODUCT(($B$5:$B$504=B319)*1)&gt;1,1,0),0)</f>
        <v/>
      </c>
      <c r="P319" s="22">
        <f>IF(LEN(F319)&gt;0,IF(ISNUMBER(F319),IF(F319&lt;0,1,IF(F319&lt;&gt;INT(F319),1,0)),1),0)</f>
        <v/>
      </c>
      <c r="Q319" s="22">
        <f>IF(ISNUMBER(F319),IF(ISNUMBER(Eingaben!$C$16),IF(F319&gt;G319,1,0),0),0)</f>
        <v/>
      </c>
      <c r="R319" s="22">
        <f>IF(ISNUMBER(D319),IF(ISNUMBER(E319),IF(_xlfn.DAYS(DATE(YEAR(E319),MONTH(E319),DAY(E319)),DATE(YEAR(D319),MONTH(D319),DAY(D319)))=0,1,0),0),0)</f>
        <v/>
      </c>
      <c r="S319" s="22">
        <f>IF(J319=1,IF(ISNUMBER(Eingaben!$C$16),IF(K319+L319+M319+R319=0,IF(G319=0,1,0),0),0),0)</f>
        <v/>
      </c>
    </row>
    <row r="320">
      <c r="A320" s="22" t="n">
        <v>316</v>
      </c>
      <c r="B320" s="24" t="n"/>
      <c r="C320" s="24" t="n"/>
      <c r="D320" s="25" t="n"/>
      <c r="E320" s="25" t="n"/>
      <c r="F320" s="26" t="n"/>
      <c r="G320" s="27">
        <f>IF(ISNUMBER(Eingaben!$C$16),IF(ISNUMBER(D320),IF(LEN(E320)=0,MAX(0,_xlfn.DAYS(Eingaben!$C$17,MAX(DATE(YEAR(D320),MONTH(D320),DAY(D320)),Eingaben!$C$16))+1),IF(ISNUMBER(E320),IF(_xlfn.DAYS(DATE(YEAR(E320),MONTH(E320),DAY(E320)),DATE(YEAR(D320),MONTH(D320),DAY(D320)))&lt;0,0,MAX(0,MIN(_xlfn.DAYS(Eingaben!$C$17,MAX(DATE(YEAR(D320),MONTH(D320),DAY(D320)),Eingaben!$C$16)),MAX(_xlfn.DAYS(DATE(YEAR(E320),MONTH(E320),DAY(E320)),MAX(DATE(YEAR(D320),MONTH(D320),DAY(D320)),Eingaben!$C$16))-1+Eingaben!$C$19,_xlfn.DAYS(DATE(YEAR(D320),MONTH(D320),DAY(D320)),MAX(DATE(YEAR(D320),MONTH(D320),DAY(D320)),Eingaben!$C$16))))+1)),0)),0),0)</f>
        <v/>
      </c>
      <c r="H320" s="27">
        <f>MAX(0,G320-IF(ISNUMBER(F320),MAX(0,F320),0))</f>
        <v/>
      </c>
      <c r="I320" s="27">
        <f>MID(IF(K320=1,"; Einzug fehlt oder ist kein Datum","")&amp;IF(L320=1,"; Auszug ist kein Datum","")&amp;IF(M320=1,"; Auszug liegt vor Einzug","")&amp;IF(N320=1,"; Bewohner-ID fehlt","")&amp;IF(O320=1,"; Bewohner-ID doppelt","")&amp;IF(P320=1,"; Abwesenheitstage ungültig (ganze Zahl ab 0)","")&amp;IF(Q320=1,"; Abwesenheit größer als Aufenthaltstage","")&amp;IF(R320=1,"; Ein- und Auszug am selben Tag (Zählregel laut Vertrag prüfen)","")&amp;IF(S320=1,"; Kein Aufenthaltstag im Abrechnungsmonat",""),3,400)</f>
        <v/>
      </c>
      <c r="J320" s="22">
        <f>IF(LEN(B320)+LEN(C320)+LEN(D320)+LEN(E320)+LEN(F320)&gt;0,1,0)</f>
        <v/>
      </c>
      <c r="K320" s="22">
        <f>IF(J320=1,IF(ISNUMBER(D320),0,1),0)</f>
        <v/>
      </c>
      <c r="L320" s="22">
        <f>IF(LEN(E320)&gt;0,IF(ISNUMBER(E320),0,1),0)</f>
        <v/>
      </c>
      <c r="M320" s="22">
        <f>IF(ISNUMBER(D320),IF(ISNUMBER(E320),IF(_xlfn.DAYS(DATE(YEAR(E320),MONTH(E320),DAY(E320)),DATE(YEAR(D320),MONTH(D320),DAY(D320)))&lt;0,1,0),0),0)</f>
        <v/>
      </c>
      <c r="N320" s="22">
        <f>IF(J320=1,IF(LEN(B320)&gt;0,0,1),0)</f>
        <v/>
      </c>
      <c r="O320" s="22">
        <f>IF(LEN(B320)&gt;0,IF(SUMPRODUCT(($B$5:$B$504=B320)*1)&gt;1,1,0),0)</f>
        <v/>
      </c>
      <c r="P320" s="22">
        <f>IF(LEN(F320)&gt;0,IF(ISNUMBER(F320),IF(F320&lt;0,1,IF(F320&lt;&gt;INT(F320),1,0)),1),0)</f>
        <v/>
      </c>
      <c r="Q320" s="22">
        <f>IF(ISNUMBER(F320),IF(ISNUMBER(Eingaben!$C$16),IF(F320&gt;G320,1,0),0),0)</f>
        <v/>
      </c>
      <c r="R320" s="22">
        <f>IF(ISNUMBER(D320),IF(ISNUMBER(E320),IF(_xlfn.DAYS(DATE(YEAR(E320),MONTH(E320),DAY(E320)),DATE(YEAR(D320),MONTH(D320),DAY(D320)))=0,1,0),0),0)</f>
        <v/>
      </c>
      <c r="S320" s="22">
        <f>IF(J320=1,IF(ISNUMBER(Eingaben!$C$16),IF(K320+L320+M320+R320=0,IF(G320=0,1,0),0),0),0)</f>
        <v/>
      </c>
    </row>
    <row r="321">
      <c r="A321" s="22" t="n">
        <v>317</v>
      </c>
      <c r="B321" s="24" t="n"/>
      <c r="C321" s="24" t="n"/>
      <c r="D321" s="25" t="n"/>
      <c r="E321" s="25" t="n"/>
      <c r="F321" s="26" t="n"/>
      <c r="G321" s="27">
        <f>IF(ISNUMBER(Eingaben!$C$16),IF(ISNUMBER(D321),IF(LEN(E321)=0,MAX(0,_xlfn.DAYS(Eingaben!$C$17,MAX(DATE(YEAR(D321),MONTH(D321),DAY(D321)),Eingaben!$C$16))+1),IF(ISNUMBER(E321),IF(_xlfn.DAYS(DATE(YEAR(E321),MONTH(E321),DAY(E321)),DATE(YEAR(D321),MONTH(D321),DAY(D321)))&lt;0,0,MAX(0,MIN(_xlfn.DAYS(Eingaben!$C$17,MAX(DATE(YEAR(D321),MONTH(D321),DAY(D321)),Eingaben!$C$16)),MAX(_xlfn.DAYS(DATE(YEAR(E321),MONTH(E321),DAY(E321)),MAX(DATE(YEAR(D321),MONTH(D321),DAY(D321)),Eingaben!$C$16))-1+Eingaben!$C$19,_xlfn.DAYS(DATE(YEAR(D321),MONTH(D321),DAY(D321)),MAX(DATE(YEAR(D321),MONTH(D321),DAY(D321)),Eingaben!$C$16))))+1)),0)),0),0)</f>
        <v/>
      </c>
      <c r="H321" s="27">
        <f>MAX(0,G321-IF(ISNUMBER(F321),MAX(0,F321),0))</f>
        <v/>
      </c>
      <c r="I321" s="27">
        <f>MID(IF(K321=1,"; Einzug fehlt oder ist kein Datum","")&amp;IF(L321=1,"; Auszug ist kein Datum","")&amp;IF(M321=1,"; Auszug liegt vor Einzug","")&amp;IF(N321=1,"; Bewohner-ID fehlt","")&amp;IF(O321=1,"; Bewohner-ID doppelt","")&amp;IF(P321=1,"; Abwesenheitstage ungültig (ganze Zahl ab 0)","")&amp;IF(Q321=1,"; Abwesenheit größer als Aufenthaltstage","")&amp;IF(R321=1,"; Ein- und Auszug am selben Tag (Zählregel laut Vertrag prüfen)","")&amp;IF(S321=1,"; Kein Aufenthaltstag im Abrechnungsmonat",""),3,400)</f>
        <v/>
      </c>
      <c r="J321" s="22">
        <f>IF(LEN(B321)+LEN(C321)+LEN(D321)+LEN(E321)+LEN(F321)&gt;0,1,0)</f>
        <v/>
      </c>
      <c r="K321" s="22">
        <f>IF(J321=1,IF(ISNUMBER(D321),0,1),0)</f>
        <v/>
      </c>
      <c r="L321" s="22">
        <f>IF(LEN(E321)&gt;0,IF(ISNUMBER(E321),0,1),0)</f>
        <v/>
      </c>
      <c r="M321" s="22">
        <f>IF(ISNUMBER(D321),IF(ISNUMBER(E321),IF(_xlfn.DAYS(DATE(YEAR(E321),MONTH(E321),DAY(E321)),DATE(YEAR(D321),MONTH(D321),DAY(D321)))&lt;0,1,0),0),0)</f>
        <v/>
      </c>
      <c r="N321" s="22">
        <f>IF(J321=1,IF(LEN(B321)&gt;0,0,1),0)</f>
        <v/>
      </c>
      <c r="O321" s="22">
        <f>IF(LEN(B321)&gt;0,IF(SUMPRODUCT(($B$5:$B$504=B321)*1)&gt;1,1,0),0)</f>
        <v/>
      </c>
      <c r="P321" s="22">
        <f>IF(LEN(F321)&gt;0,IF(ISNUMBER(F321),IF(F321&lt;0,1,IF(F321&lt;&gt;INT(F321),1,0)),1),0)</f>
        <v/>
      </c>
      <c r="Q321" s="22">
        <f>IF(ISNUMBER(F321),IF(ISNUMBER(Eingaben!$C$16),IF(F321&gt;G321,1,0),0),0)</f>
        <v/>
      </c>
      <c r="R321" s="22">
        <f>IF(ISNUMBER(D321),IF(ISNUMBER(E321),IF(_xlfn.DAYS(DATE(YEAR(E321),MONTH(E321),DAY(E321)),DATE(YEAR(D321),MONTH(D321),DAY(D321)))=0,1,0),0),0)</f>
        <v/>
      </c>
      <c r="S321" s="22">
        <f>IF(J321=1,IF(ISNUMBER(Eingaben!$C$16),IF(K321+L321+M321+R321=0,IF(G321=0,1,0),0),0),0)</f>
        <v/>
      </c>
    </row>
    <row r="322">
      <c r="A322" s="22" t="n">
        <v>318</v>
      </c>
      <c r="B322" s="24" t="n"/>
      <c r="C322" s="24" t="n"/>
      <c r="D322" s="25" t="n"/>
      <c r="E322" s="25" t="n"/>
      <c r="F322" s="26" t="n"/>
      <c r="G322" s="27">
        <f>IF(ISNUMBER(Eingaben!$C$16),IF(ISNUMBER(D322),IF(LEN(E322)=0,MAX(0,_xlfn.DAYS(Eingaben!$C$17,MAX(DATE(YEAR(D322),MONTH(D322),DAY(D322)),Eingaben!$C$16))+1),IF(ISNUMBER(E322),IF(_xlfn.DAYS(DATE(YEAR(E322),MONTH(E322),DAY(E322)),DATE(YEAR(D322),MONTH(D322),DAY(D322)))&lt;0,0,MAX(0,MIN(_xlfn.DAYS(Eingaben!$C$17,MAX(DATE(YEAR(D322),MONTH(D322),DAY(D322)),Eingaben!$C$16)),MAX(_xlfn.DAYS(DATE(YEAR(E322),MONTH(E322),DAY(E322)),MAX(DATE(YEAR(D322),MONTH(D322),DAY(D322)),Eingaben!$C$16))-1+Eingaben!$C$19,_xlfn.DAYS(DATE(YEAR(D322),MONTH(D322),DAY(D322)),MAX(DATE(YEAR(D322),MONTH(D322),DAY(D322)),Eingaben!$C$16))))+1)),0)),0),0)</f>
        <v/>
      </c>
      <c r="H322" s="27">
        <f>MAX(0,G322-IF(ISNUMBER(F322),MAX(0,F322),0))</f>
        <v/>
      </c>
      <c r="I322" s="27">
        <f>MID(IF(K322=1,"; Einzug fehlt oder ist kein Datum","")&amp;IF(L322=1,"; Auszug ist kein Datum","")&amp;IF(M322=1,"; Auszug liegt vor Einzug","")&amp;IF(N322=1,"; Bewohner-ID fehlt","")&amp;IF(O322=1,"; Bewohner-ID doppelt","")&amp;IF(P322=1,"; Abwesenheitstage ungültig (ganze Zahl ab 0)","")&amp;IF(Q322=1,"; Abwesenheit größer als Aufenthaltstage","")&amp;IF(R322=1,"; Ein- und Auszug am selben Tag (Zählregel laut Vertrag prüfen)","")&amp;IF(S322=1,"; Kein Aufenthaltstag im Abrechnungsmonat",""),3,400)</f>
        <v/>
      </c>
      <c r="J322" s="22">
        <f>IF(LEN(B322)+LEN(C322)+LEN(D322)+LEN(E322)+LEN(F322)&gt;0,1,0)</f>
        <v/>
      </c>
      <c r="K322" s="22">
        <f>IF(J322=1,IF(ISNUMBER(D322),0,1),0)</f>
        <v/>
      </c>
      <c r="L322" s="22">
        <f>IF(LEN(E322)&gt;0,IF(ISNUMBER(E322),0,1),0)</f>
        <v/>
      </c>
      <c r="M322" s="22">
        <f>IF(ISNUMBER(D322),IF(ISNUMBER(E322),IF(_xlfn.DAYS(DATE(YEAR(E322),MONTH(E322),DAY(E322)),DATE(YEAR(D322),MONTH(D322),DAY(D322)))&lt;0,1,0),0),0)</f>
        <v/>
      </c>
      <c r="N322" s="22">
        <f>IF(J322=1,IF(LEN(B322)&gt;0,0,1),0)</f>
        <v/>
      </c>
      <c r="O322" s="22">
        <f>IF(LEN(B322)&gt;0,IF(SUMPRODUCT(($B$5:$B$504=B322)*1)&gt;1,1,0),0)</f>
        <v/>
      </c>
      <c r="P322" s="22">
        <f>IF(LEN(F322)&gt;0,IF(ISNUMBER(F322),IF(F322&lt;0,1,IF(F322&lt;&gt;INT(F322),1,0)),1),0)</f>
        <v/>
      </c>
      <c r="Q322" s="22">
        <f>IF(ISNUMBER(F322),IF(ISNUMBER(Eingaben!$C$16),IF(F322&gt;G322,1,0),0),0)</f>
        <v/>
      </c>
      <c r="R322" s="22">
        <f>IF(ISNUMBER(D322),IF(ISNUMBER(E322),IF(_xlfn.DAYS(DATE(YEAR(E322),MONTH(E322),DAY(E322)),DATE(YEAR(D322),MONTH(D322),DAY(D322)))=0,1,0),0),0)</f>
        <v/>
      </c>
      <c r="S322" s="22">
        <f>IF(J322=1,IF(ISNUMBER(Eingaben!$C$16),IF(K322+L322+M322+R322=0,IF(G322=0,1,0),0),0),0)</f>
        <v/>
      </c>
    </row>
    <row r="323">
      <c r="A323" s="22" t="n">
        <v>319</v>
      </c>
      <c r="B323" s="24" t="n"/>
      <c r="C323" s="24" t="n"/>
      <c r="D323" s="25" t="n"/>
      <c r="E323" s="25" t="n"/>
      <c r="F323" s="26" t="n"/>
      <c r="G323" s="27">
        <f>IF(ISNUMBER(Eingaben!$C$16),IF(ISNUMBER(D323),IF(LEN(E323)=0,MAX(0,_xlfn.DAYS(Eingaben!$C$17,MAX(DATE(YEAR(D323),MONTH(D323),DAY(D323)),Eingaben!$C$16))+1),IF(ISNUMBER(E323),IF(_xlfn.DAYS(DATE(YEAR(E323),MONTH(E323),DAY(E323)),DATE(YEAR(D323),MONTH(D323),DAY(D323)))&lt;0,0,MAX(0,MIN(_xlfn.DAYS(Eingaben!$C$17,MAX(DATE(YEAR(D323),MONTH(D323),DAY(D323)),Eingaben!$C$16)),MAX(_xlfn.DAYS(DATE(YEAR(E323),MONTH(E323),DAY(E323)),MAX(DATE(YEAR(D323),MONTH(D323),DAY(D323)),Eingaben!$C$16))-1+Eingaben!$C$19,_xlfn.DAYS(DATE(YEAR(D323),MONTH(D323),DAY(D323)),MAX(DATE(YEAR(D323),MONTH(D323),DAY(D323)),Eingaben!$C$16))))+1)),0)),0),0)</f>
        <v/>
      </c>
      <c r="H323" s="27">
        <f>MAX(0,G323-IF(ISNUMBER(F323),MAX(0,F323),0))</f>
        <v/>
      </c>
      <c r="I323" s="27">
        <f>MID(IF(K323=1,"; Einzug fehlt oder ist kein Datum","")&amp;IF(L323=1,"; Auszug ist kein Datum","")&amp;IF(M323=1,"; Auszug liegt vor Einzug","")&amp;IF(N323=1,"; Bewohner-ID fehlt","")&amp;IF(O323=1,"; Bewohner-ID doppelt","")&amp;IF(P323=1,"; Abwesenheitstage ungültig (ganze Zahl ab 0)","")&amp;IF(Q323=1,"; Abwesenheit größer als Aufenthaltstage","")&amp;IF(R323=1,"; Ein- und Auszug am selben Tag (Zählregel laut Vertrag prüfen)","")&amp;IF(S323=1,"; Kein Aufenthaltstag im Abrechnungsmonat",""),3,400)</f>
        <v/>
      </c>
      <c r="J323" s="22">
        <f>IF(LEN(B323)+LEN(C323)+LEN(D323)+LEN(E323)+LEN(F323)&gt;0,1,0)</f>
        <v/>
      </c>
      <c r="K323" s="22">
        <f>IF(J323=1,IF(ISNUMBER(D323),0,1),0)</f>
        <v/>
      </c>
      <c r="L323" s="22">
        <f>IF(LEN(E323)&gt;0,IF(ISNUMBER(E323),0,1),0)</f>
        <v/>
      </c>
      <c r="M323" s="22">
        <f>IF(ISNUMBER(D323),IF(ISNUMBER(E323),IF(_xlfn.DAYS(DATE(YEAR(E323),MONTH(E323),DAY(E323)),DATE(YEAR(D323),MONTH(D323),DAY(D323)))&lt;0,1,0),0),0)</f>
        <v/>
      </c>
      <c r="N323" s="22">
        <f>IF(J323=1,IF(LEN(B323)&gt;0,0,1),0)</f>
        <v/>
      </c>
      <c r="O323" s="22">
        <f>IF(LEN(B323)&gt;0,IF(SUMPRODUCT(($B$5:$B$504=B323)*1)&gt;1,1,0),0)</f>
        <v/>
      </c>
      <c r="P323" s="22">
        <f>IF(LEN(F323)&gt;0,IF(ISNUMBER(F323),IF(F323&lt;0,1,IF(F323&lt;&gt;INT(F323),1,0)),1),0)</f>
        <v/>
      </c>
      <c r="Q323" s="22">
        <f>IF(ISNUMBER(F323),IF(ISNUMBER(Eingaben!$C$16),IF(F323&gt;G323,1,0),0),0)</f>
        <v/>
      </c>
      <c r="R323" s="22">
        <f>IF(ISNUMBER(D323),IF(ISNUMBER(E323),IF(_xlfn.DAYS(DATE(YEAR(E323),MONTH(E323),DAY(E323)),DATE(YEAR(D323),MONTH(D323),DAY(D323)))=0,1,0),0),0)</f>
        <v/>
      </c>
      <c r="S323" s="22">
        <f>IF(J323=1,IF(ISNUMBER(Eingaben!$C$16),IF(K323+L323+M323+R323=0,IF(G323=0,1,0),0),0),0)</f>
        <v/>
      </c>
    </row>
    <row r="324">
      <c r="A324" s="22" t="n">
        <v>320</v>
      </c>
      <c r="B324" s="24" t="n"/>
      <c r="C324" s="24" t="n"/>
      <c r="D324" s="25" t="n"/>
      <c r="E324" s="25" t="n"/>
      <c r="F324" s="26" t="n"/>
      <c r="G324" s="27">
        <f>IF(ISNUMBER(Eingaben!$C$16),IF(ISNUMBER(D324),IF(LEN(E324)=0,MAX(0,_xlfn.DAYS(Eingaben!$C$17,MAX(DATE(YEAR(D324),MONTH(D324),DAY(D324)),Eingaben!$C$16))+1),IF(ISNUMBER(E324),IF(_xlfn.DAYS(DATE(YEAR(E324),MONTH(E324),DAY(E324)),DATE(YEAR(D324),MONTH(D324),DAY(D324)))&lt;0,0,MAX(0,MIN(_xlfn.DAYS(Eingaben!$C$17,MAX(DATE(YEAR(D324),MONTH(D324),DAY(D324)),Eingaben!$C$16)),MAX(_xlfn.DAYS(DATE(YEAR(E324),MONTH(E324),DAY(E324)),MAX(DATE(YEAR(D324),MONTH(D324),DAY(D324)),Eingaben!$C$16))-1+Eingaben!$C$19,_xlfn.DAYS(DATE(YEAR(D324),MONTH(D324),DAY(D324)),MAX(DATE(YEAR(D324),MONTH(D324),DAY(D324)),Eingaben!$C$16))))+1)),0)),0),0)</f>
        <v/>
      </c>
      <c r="H324" s="27">
        <f>MAX(0,G324-IF(ISNUMBER(F324),MAX(0,F324),0))</f>
        <v/>
      </c>
      <c r="I324" s="27">
        <f>MID(IF(K324=1,"; Einzug fehlt oder ist kein Datum","")&amp;IF(L324=1,"; Auszug ist kein Datum","")&amp;IF(M324=1,"; Auszug liegt vor Einzug","")&amp;IF(N324=1,"; Bewohner-ID fehlt","")&amp;IF(O324=1,"; Bewohner-ID doppelt","")&amp;IF(P324=1,"; Abwesenheitstage ungültig (ganze Zahl ab 0)","")&amp;IF(Q324=1,"; Abwesenheit größer als Aufenthaltstage","")&amp;IF(R324=1,"; Ein- und Auszug am selben Tag (Zählregel laut Vertrag prüfen)","")&amp;IF(S324=1,"; Kein Aufenthaltstag im Abrechnungsmonat",""),3,400)</f>
        <v/>
      </c>
      <c r="J324" s="22">
        <f>IF(LEN(B324)+LEN(C324)+LEN(D324)+LEN(E324)+LEN(F324)&gt;0,1,0)</f>
        <v/>
      </c>
      <c r="K324" s="22">
        <f>IF(J324=1,IF(ISNUMBER(D324),0,1),0)</f>
        <v/>
      </c>
      <c r="L324" s="22">
        <f>IF(LEN(E324)&gt;0,IF(ISNUMBER(E324),0,1),0)</f>
        <v/>
      </c>
      <c r="M324" s="22">
        <f>IF(ISNUMBER(D324),IF(ISNUMBER(E324),IF(_xlfn.DAYS(DATE(YEAR(E324),MONTH(E324),DAY(E324)),DATE(YEAR(D324),MONTH(D324),DAY(D324)))&lt;0,1,0),0),0)</f>
        <v/>
      </c>
      <c r="N324" s="22">
        <f>IF(J324=1,IF(LEN(B324)&gt;0,0,1),0)</f>
        <v/>
      </c>
      <c r="O324" s="22">
        <f>IF(LEN(B324)&gt;0,IF(SUMPRODUCT(($B$5:$B$504=B324)*1)&gt;1,1,0),0)</f>
        <v/>
      </c>
      <c r="P324" s="22">
        <f>IF(LEN(F324)&gt;0,IF(ISNUMBER(F324),IF(F324&lt;0,1,IF(F324&lt;&gt;INT(F324),1,0)),1),0)</f>
        <v/>
      </c>
      <c r="Q324" s="22">
        <f>IF(ISNUMBER(F324),IF(ISNUMBER(Eingaben!$C$16),IF(F324&gt;G324,1,0),0),0)</f>
        <v/>
      </c>
      <c r="R324" s="22">
        <f>IF(ISNUMBER(D324),IF(ISNUMBER(E324),IF(_xlfn.DAYS(DATE(YEAR(E324),MONTH(E324),DAY(E324)),DATE(YEAR(D324),MONTH(D324),DAY(D324)))=0,1,0),0),0)</f>
        <v/>
      </c>
      <c r="S324" s="22">
        <f>IF(J324=1,IF(ISNUMBER(Eingaben!$C$16),IF(K324+L324+M324+R324=0,IF(G324=0,1,0),0),0),0)</f>
        <v/>
      </c>
    </row>
    <row r="325">
      <c r="A325" s="22" t="n">
        <v>321</v>
      </c>
      <c r="B325" s="24" t="n"/>
      <c r="C325" s="24" t="n"/>
      <c r="D325" s="25" t="n"/>
      <c r="E325" s="25" t="n"/>
      <c r="F325" s="26" t="n"/>
      <c r="G325" s="27">
        <f>IF(ISNUMBER(Eingaben!$C$16),IF(ISNUMBER(D325),IF(LEN(E325)=0,MAX(0,_xlfn.DAYS(Eingaben!$C$17,MAX(DATE(YEAR(D325),MONTH(D325),DAY(D325)),Eingaben!$C$16))+1),IF(ISNUMBER(E325),IF(_xlfn.DAYS(DATE(YEAR(E325),MONTH(E325),DAY(E325)),DATE(YEAR(D325),MONTH(D325),DAY(D325)))&lt;0,0,MAX(0,MIN(_xlfn.DAYS(Eingaben!$C$17,MAX(DATE(YEAR(D325),MONTH(D325),DAY(D325)),Eingaben!$C$16)),MAX(_xlfn.DAYS(DATE(YEAR(E325),MONTH(E325),DAY(E325)),MAX(DATE(YEAR(D325),MONTH(D325),DAY(D325)),Eingaben!$C$16))-1+Eingaben!$C$19,_xlfn.DAYS(DATE(YEAR(D325),MONTH(D325),DAY(D325)),MAX(DATE(YEAR(D325),MONTH(D325),DAY(D325)),Eingaben!$C$16))))+1)),0)),0),0)</f>
        <v/>
      </c>
      <c r="H325" s="27">
        <f>MAX(0,G325-IF(ISNUMBER(F325),MAX(0,F325),0))</f>
        <v/>
      </c>
      <c r="I325" s="27">
        <f>MID(IF(K325=1,"; Einzug fehlt oder ist kein Datum","")&amp;IF(L325=1,"; Auszug ist kein Datum","")&amp;IF(M325=1,"; Auszug liegt vor Einzug","")&amp;IF(N325=1,"; Bewohner-ID fehlt","")&amp;IF(O325=1,"; Bewohner-ID doppelt","")&amp;IF(P325=1,"; Abwesenheitstage ungültig (ganze Zahl ab 0)","")&amp;IF(Q325=1,"; Abwesenheit größer als Aufenthaltstage","")&amp;IF(R325=1,"; Ein- und Auszug am selben Tag (Zählregel laut Vertrag prüfen)","")&amp;IF(S325=1,"; Kein Aufenthaltstag im Abrechnungsmonat",""),3,400)</f>
        <v/>
      </c>
      <c r="J325" s="22">
        <f>IF(LEN(B325)+LEN(C325)+LEN(D325)+LEN(E325)+LEN(F325)&gt;0,1,0)</f>
        <v/>
      </c>
      <c r="K325" s="22">
        <f>IF(J325=1,IF(ISNUMBER(D325),0,1),0)</f>
        <v/>
      </c>
      <c r="L325" s="22">
        <f>IF(LEN(E325)&gt;0,IF(ISNUMBER(E325),0,1),0)</f>
        <v/>
      </c>
      <c r="M325" s="22">
        <f>IF(ISNUMBER(D325),IF(ISNUMBER(E325),IF(_xlfn.DAYS(DATE(YEAR(E325),MONTH(E325),DAY(E325)),DATE(YEAR(D325),MONTH(D325),DAY(D325)))&lt;0,1,0),0),0)</f>
        <v/>
      </c>
      <c r="N325" s="22">
        <f>IF(J325=1,IF(LEN(B325)&gt;0,0,1),0)</f>
        <v/>
      </c>
      <c r="O325" s="22">
        <f>IF(LEN(B325)&gt;0,IF(SUMPRODUCT(($B$5:$B$504=B325)*1)&gt;1,1,0),0)</f>
        <v/>
      </c>
      <c r="P325" s="22">
        <f>IF(LEN(F325)&gt;0,IF(ISNUMBER(F325),IF(F325&lt;0,1,IF(F325&lt;&gt;INT(F325),1,0)),1),0)</f>
        <v/>
      </c>
      <c r="Q325" s="22">
        <f>IF(ISNUMBER(F325),IF(ISNUMBER(Eingaben!$C$16),IF(F325&gt;G325,1,0),0),0)</f>
        <v/>
      </c>
      <c r="R325" s="22">
        <f>IF(ISNUMBER(D325),IF(ISNUMBER(E325),IF(_xlfn.DAYS(DATE(YEAR(E325),MONTH(E325),DAY(E325)),DATE(YEAR(D325),MONTH(D325),DAY(D325)))=0,1,0),0),0)</f>
        <v/>
      </c>
      <c r="S325" s="22">
        <f>IF(J325=1,IF(ISNUMBER(Eingaben!$C$16),IF(K325+L325+M325+R325=0,IF(G325=0,1,0),0),0),0)</f>
        <v/>
      </c>
    </row>
    <row r="326">
      <c r="A326" s="22" t="n">
        <v>322</v>
      </c>
      <c r="B326" s="24" t="n"/>
      <c r="C326" s="24" t="n"/>
      <c r="D326" s="25" t="n"/>
      <c r="E326" s="25" t="n"/>
      <c r="F326" s="26" t="n"/>
      <c r="G326" s="27">
        <f>IF(ISNUMBER(Eingaben!$C$16),IF(ISNUMBER(D326),IF(LEN(E326)=0,MAX(0,_xlfn.DAYS(Eingaben!$C$17,MAX(DATE(YEAR(D326),MONTH(D326),DAY(D326)),Eingaben!$C$16))+1),IF(ISNUMBER(E326),IF(_xlfn.DAYS(DATE(YEAR(E326),MONTH(E326),DAY(E326)),DATE(YEAR(D326),MONTH(D326),DAY(D326)))&lt;0,0,MAX(0,MIN(_xlfn.DAYS(Eingaben!$C$17,MAX(DATE(YEAR(D326),MONTH(D326),DAY(D326)),Eingaben!$C$16)),MAX(_xlfn.DAYS(DATE(YEAR(E326),MONTH(E326),DAY(E326)),MAX(DATE(YEAR(D326),MONTH(D326),DAY(D326)),Eingaben!$C$16))-1+Eingaben!$C$19,_xlfn.DAYS(DATE(YEAR(D326),MONTH(D326),DAY(D326)),MAX(DATE(YEAR(D326),MONTH(D326),DAY(D326)),Eingaben!$C$16))))+1)),0)),0),0)</f>
        <v/>
      </c>
      <c r="H326" s="27">
        <f>MAX(0,G326-IF(ISNUMBER(F326),MAX(0,F326),0))</f>
        <v/>
      </c>
      <c r="I326" s="27">
        <f>MID(IF(K326=1,"; Einzug fehlt oder ist kein Datum","")&amp;IF(L326=1,"; Auszug ist kein Datum","")&amp;IF(M326=1,"; Auszug liegt vor Einzug","")&amp;IF(N326=1,"; Bewohner-ID fehlt","")&amp;IF(O326=1,"; Bewohner-ID doppelt","")&amp;IF(P326=1,"; Abwesenheitstage ungültig (ganze Zahl ab 0)","")&amp;IF(Q326=1,"; Abwesenheit größer als Aufenthaltstage","")&amp;IF(R326=1,"; Ein- und Auszug am selben Tag (Zählregel laut Vertrag prüfen)","")&amp;IF(S326=1,"; Kein Aufenthaltstag im Abrechnungsmonat",""),3,400)</f>
        <v/>
      </c>
      <c r="J326" s="22">
        <f>IF(LEN(B326)+LEN(C326)+LEN(D326)+LEN(E326)+LEN(F326)&gt;0,1,0)</f>
        <v/>
      </c>
      <c r="K326" s="22">
        <f>IF(J326=1,IF(ISNUMBER(D326),0,1),0)</f>
        <v/>
      </c>
      <c r="L326" s="22">
        <f>IF(LEN(E326)&gt;0,IF(ISNUMBER(E326),0,1),0)</f>
        <v/>
      </c>
      <c r="M326" s="22">
        <f>IF(ISNUMBER(D326),IF(ISNUMBER(E326),IF(_xlfn.DAYS(DATE(YEAR(E326),MONTH(E326),DAY(E326)),DATE(YEAR(D326),MONTH(D326),DAY(D326)))&lt;0,1,0),0),0)</f>
        <v/>
      </c>
      <c r="N326" s="22">
        <f>IF(J326=1,IF(LEN(B326)&gt;0,0,1),0)</f>
        <v/>
      </c>
      <c r="O326" s="22">
        <f>IF(LEN(B326)&gt;0,IF(SUMPRODUCT(($B$5:$B$504=B326)*1)&gt;1,1,0),0)</f>
        <v/>
      </c>
      <c r="P326" s="22">
        <f>IF(LEN(F326)&gt;0,IF(ISNUMBER(F326),IF(F326&lt;0,1,IF(F326&lt;&gt;INT(F326),1,0)),1),0)</f>
        <v/>
      </c>
      <c r="Q326" s="22">
        <f>IF(ISNUMBER(F326),IF(ISNUMBER(Eingaben!$C$16),IF(F326&gt;G326,1,0),0),0)</f>
        <v/>
      </c>
      <c r="R326" s="22">
        <f>IF(ISNUMBER(D326),IF(ISNUMBER(E326),IF(_xlfn.DAYS(DATE(YEAR(E326),MONTH(E326),DAY(E326)),DATE(YEAR(D326),MONTH(D326),DAY(D326)))=0,1,0),0),0)</f>
        <v/>
      </c>
      <c r="S326" s="22">
        <f>IF(J326=1,IF(ISNUMBER(Eingaben!$C$16),IF(K326+L326+M326+R326=0,IF(G326=0,1,0),0),0),0)</f>
        <v/>
      </c>
    </row>
    <row r="327">
      <c r="A327" s="22" t="n">
        <v>323</v>
      </c>
      <c r="B327" s="24" t="n"/>
      <c r="C327" s="24" t="n"/>
      <c r="D327" s="25" t="n"/>
      <c r="E327" s="25" t="n"/>
      <c r="F327" s="26" t="n"/>
      <c r="G327" s="27">
        <f>IF(ISNUMBER(Eingaben!$C$16),IF(ISNUMBER(D327),IF(LEN(E327)=0,MAX(0,_xlfn.DAYS(Eingaben!$C$17,MAX(DATE(YEAR(D327),MONTH(D327),DAY(D327)),Eingaben!$C$16))+1),IF(ISNUMBER(E327),IF(_xlfn.DAYS(DATE(YEAR(E327),MONTH(E327),DAY(E327)),DATE(YEAR(D327),MONTH(D327),DAY(D327)))&lt;0,0,MAX(0,MIN(_xlfn.DAYS(Eingaben!$C$17,MAX(DATE(YEAR(D327),MONTH(D327),DAY(D327)),Eingaben!$C$16)),MAX(_xlfn.DAYS(DATE(YEAR(E327),MONTH(E327),DAY(E327)),MAX(DATE(YEAR(D327),MONTH(D327),DAY(D327)),Eingaben!$C$16))-1+Eingaben!$C$19,_xlfn.DAYS(DATE(YEAR(D327),MONTH(D327),DAY(D327)),MAX(DATE(YEAR(D327),MONTH(D327),DAY(D327)),Eingaben!$C$16))))+1)),0)),0),0)</f>
        <v/>
      </c>
      <c r="H327" s="27">
        <f>MAX(0,G327-IF(ISNUMBER(F327),MAX(0,F327),0))</f>
        <v/>
      </c>
      <c r="I327" s="27">
        <f>MID(IF(K327=1,"; Einzug fehlt oder ist kein Datum","")&amp;IF(L327=1,"; Auszug ist kein Datum","")&amp;IF(M327=1,"; Auszug liegt vor Einzug","")&amp;IF(N327=1,"; Bewohner-ID fehlt","")&amp;IF(O327=1,"; Bewohner-ID doppelt","")&amp;IF(P327=1,"; Abwesenheitstage ungültig (ganze Zahl ab 0)","")&amp;IF(Q327=1,"; Abwesenheit größer als Aufenthaltstage","")&amp;IF(R327=1,"; Ein- und Auszug am selben Tag (Zählregel laut Vertrag prüfen)","")&amp;IF(S327=1,"; Kein Aufenthaltstag im Abrechnungsmonat",""),3,400)</f>
        <v/>
      </c>
      <c r="J327" s="22">
        <f>IF(LEN(B327)+LEN(C327)+LEN(D327)+LEN(E327)+LEN(F327)&gt;0,1,0)</f>
        <v/>
      </c>
      <c r="K327" s="22">
        <f>IF(J327=1,IF(ISNUMBER(D327),0,1),0)</f>
        <v/>
      </c>
      <c r="L327" s="22">
        <f>IF(LEN(E327)&gt;0,IF(ISNUMBER(E327),0,1),0)</f>
        <v/>
      </c>
      <c r="M327" s="22">
        <f>IF(ISNUMBER(D327),IF(ISNUMBER(E327),IF(_xlfn.DAYS(DATE(YEAR(E327),MONTH(E327),DAY(E327)),DATE(YEAR(D327),MONTH(D327),DAY(D327)))&lt;0,1,0),0),0)</f>
        <v/>
      </c>
      <c r="N327" s="22">
        <f>IF(J327=1,IF(LEN(B327)&gt;0,0,1),0)</f>
        <v/>
      </c>
      <c r="O327" s="22">
        <f>IF(LEN(B327)&gt;0,IF(SUMPRODUCT(($B$5:$B$504=B327)*1)&gt;1,1,0),0)</f>
        <v/>
      </c>
      <c r="P327" s="22">
        <f>IF(LEN(F327)&gt;0,IF(ISNUMBER(F327),IF(F327&lt;0,1,IF(F327&lt;&gt;INT(F327),1,0)),1),0)</f>
        <v/>
      </c>
      <c r="Q327" s="22">
        <f>IF(ISNUMBER(F327),IF(ISNUMBER(Eingaben!$C$16),IF(F327&gt;G327,1,0),0),0)</f>
        <v/>
      </c>
      <c r="R327" s="22">
        <f>IF(ISNUMBER(D327),IF(ISNUMBER(E327),IF(_xlfn.DAYS(DATE(YEAR(E327),MONTH(E327),DAY(E327)),DATE(YEAR(D327),MONTH(D327),DAY(D327)))=0,1,0),0),0)</f>
        <v/>
      </c>
      <c r="S327" s="22">
        <f>IF(J327=1,IF(ISNUMBER(Eingaben!$C$16),IF(K327+L327+M327+R327=0,IF(G327=0,1,0),0),0),0)</f>
        <v/>
      </c>
    </row>
    <row r="328">
      <c r="A328" s="22" t="n">
        <v>324</v>
      </c>
      <c r="B328" s="24" t="n"/>
      <c r="C328" s="24" t="n"/>
      <c r="D328" s="25" t="n"/>
      <c r="E328" s="25" t="n"/>
      <c r="F328" s="26" t="n"/>
      <c r="G328" s="27">
        <f>IF(ISNUMBER(Eingaben!$C$16),IF(ISNUMBER(D328),IF(LEN(E328)=0,MAX(0,_xlfn.DAYS(Eingaben!$C$17,MAX(DATE(YEAR(D328),MONTH(D328),DAY(D328)),Eingaben!$C$16))+1),IF(ISNUMBER(E328),IF(_xlfn.DAYS(DATE(YEAR(E328),MONTH(E328),DAY(E328)),DATE(YEAR(D328),MONTH(D328),DAY(D328)))&lt;0,0,MAX(0,MIN(_xlfn.DAYS(Eingaben!$C$17,MAX(DATE(YEAR(D328),MONTH(D328),DAY(D328)),Eingaben!$C$16)),MAX(_xlfn.DAYS(DATE(YEAR(E328),MONTH(E328),DAY(E328)),MAX(DATE(YEAR(D328),MONTH(D328),DAY(D328)),Eingaben!$C$16))-1+Eingaben!$C$19,_xlfn.DAYS(DATE(YEAR(D328),MONTH(D328),DAY(D328)),MAX(DATE(YEAR(D328),MONTH(D328),DAY(D328)),Eingaben!$C$16))))+1)),0)),0),0)</f>
        <v/>
      </c>
      <c r="H328" s="27">
        <f>MAX(0,G328-IF(ISNUMBER(F328),MAX(0,F328),0))</f>
        <v/>
      </c>
      <c r="I328" s="27">
        <f>MID(IF(K328=1,"; Einzug fehlt oder ist kein Datum","")&amp;IF(L328=1,"; Auszug ist kein Datum","")&amp;IF(M328=1,"; Auszug liegt vor Einzug","")&amp;IF(N328=1,"; Bewohner-ID fehlt","")&amp;IF(O328=1,"; Bewohner-ID doppelt","")&amp;IF(P328=1,"; Abwesenheitstage ungültig (ganze Zahl ab 0)","")&amp;IF(Q328=1,"; Abwesenheit größer als Aufenthaltstage","")&amp;IF(R328=1,"; Ein- und Auszug am selben Tag (Zählregel laut Vertrag prüfen)","")&amp;IF(S328=1,"; Kein Aufenthaltstag im Abrechnungsmonat",""),3,400)</f>
        <v/>
      </c>
      <c r="J328" s="22">
        <f>IF(LEN(B328)+LEN(C328)+LEN(D328)+LEN(E328)+LEN(F328)&gt;0,1,0)</f>
        <v/>
      </c>
      <c r="K328" s="22">
        <f>IF(J328=1,IF(ISNUMBER(D328),0,1),0)</f>
        <v/>
      </c>
      <c r="L328" s="22">
        <f>IF(LEN(E328)&gt;0,IF(ISNUMBER(E328),0,1),0)</f>
        <v/>
      </c>
      <c r="M328" s="22">
        <f>IF(ISNUMBER(D328),IF(ISNUMBER(E328),IF(_xlfn.DAYS(DATE(YEAR(E328),MONTH(E328),DAY(E328)),DATE(YEAR(D328),MONTH(D328),DAY(D328)))&lt;0,1,0),0),0)</f>
        <v/>
      </c>
      <c r="N328" s="22">
        <f>IF(J328=1,IF(LEN(B328)&gt;0,0,1),0)</f>
        <v/>
      </c>
      <c r="O328" s="22">
        <f>IF(LEN(B328)&gt;0,IF(SUMPRODUCT(($B$5:$B$504=B328)*1)&gt;1,1,0),0)</f>
        <v/>
      </c>
      <c r="P328" s="22">
        <f>IF(LEN(F328)&gt;0,IF(ISNUMBER(F328),IF(F328&lt;0,1,IF(F328&lt;&gt;INT(F328),1,0)),1),0)</f>
        <v/>
      </c>
      <c r="Q328" s="22">
        <f>IF(ISNUMBER(F328),IF(ISNUMBER(Eingaben!$C$16),IF(F328&gt;G328,1,0),0),0)</f>
        <v/>
      </c>
      <c r="R328" s="22">
        <f>IF(ISNUMBER(D328),IF(ISNUMBER(E328),IF(_xlfn.DAYS(DATE(YEAR(E328),MONTH(E328),DAY(E328)),DATE(YEAR(D328),MONTH(D328),DAY(D328)))=0,1,0),0),0)</f>
        <v/>
      </c>
      <c r="S328" s="22">
        <f>IF(J328=1,IF(ISNUMBER(Eingaben!$C$16),IF(K328+L328+M328+R328=0,IF(G328=0,1,0),0),0),0)</f>
        <v/>
      </c>
    </row>
    <row r="329">
      <c r="A329" s="22" t="n">
        <v>325</v>
      </c>
      <c r="B329" s="24" t="n"/>
      <c r="C329" s="24" t="n"/>
      <c r="D329" s="25" t="n"/>
      <c r="E329" s="25" t="n"/>
      <c r="F329" s="26" t="n"/>
      <c r="G329" s="27">
        <f>IF(ISNUMBER(Eingaben!$C$16),IF(ISNUMBER(D329),IF(LEN(E329)=0,MAX(0,_xlfn.DAYS(Eingaben!$C$17,MAX(DATE(YEAR(D329),MONTH(D329),DAY(D329)),Eingaben!$C$16))+1),IF(ISNUMBER(E329),IF(_xlfn.DAYS(DATE(YEAR(E329),MONTH(E329),DAY(E329)),DATE(YEAR(D329),MONTH(D329),DAY(D329)))&lt;0,0,MAX(0,MIN(_xlfn.DAYS(Eingaben!$C$17,MAX(DATE(YEAR(D329),MONTH(D329),DAY(D329)),Eingaben!$C$16)),MAX(_xlfn.DAYS(DATE(YEAR(E329),MONTH(E329),DAY(E329)),MAX(DATE(YEAR(D329),MONTH(D329),DAY(D329)),Eingaben!$C$16))-1+Eingaben!$C$19,_xlfn.DAYS(DATE(YEAR(D329),MONTH(D329),DAY(D329)),MAX(DATE(YEAR(D329),MONTH(D329),DAY(D329)),Eingaben!$C$16))))+1)),0)),0),0)</f>
        <v/>
      </c>
      <c r="H329" s="27">
        <f>MAX(0,G329-IF(ISNUMBER(F329),MAX(0,F329),0))</f>
        <v/>
      </c>
      <c r="I329" s="27">
        <f>MID(IF(K329=1,"; Einzug fehlt oder ist kein Datum","")&amp;IF(L329=1,"; Auszug ist kein Datum","")&amp;IF(M329=1,"; Auszug liegt vor Einzug","")&amp;IF(N329=1,"; Bewohner-ID fehlt","")&amp;IF(O329=1,"; Bewohner-ID doppelt","")&amp;IF(P329=1,"; Abwesenheitstage ungültig (ganze Zahl ab 0)","")&amp;IF(Q329=1,"; Abwesenheit größer als Aufenthaltstage","")&amp;IF(R329=1,"; Ein- und Auszug am selben Tag (Zählregel laut Vertrag prüfen)","")&amp;IF(S329=1,"; Kein Aufenthaltstag im Abrechnungsmonat",""),3,400)</f>
        <v/>
      </c>
      <c r="J329" s="22">
        <f>IF(LEN(B329)+LEN(C329)+LEN(D329)+LEN(E329)+LEN(F329)&gt;0,1,0)</f>
        <v/>
      </c>
      <c r="K329" s="22">
        <f>IF(J329=1,IF(ISNUMBER(D329),0,1),0)</f>
        <v/>
      </c>
      <c r="L329" s="22">
        <f>IF(LEN(E329)&gt;0,IF(ISNUMBER(E329),0,1),0)</f>
        <v/>
      </c>
      <c r="M329" s="22">
        <f>IF(ISNUMBER(D329),IF(ISNUMBER(E329),IF(_xlfn.DAYS(DATE(YEAR(E329),MONTH(E329),DAY(E329)),DATE(YEAR(D329),MONTH(D329),DAY(D329)))&lt;0,1,0),0),0)</f>
        <v/>
      </c>
      <c r="N329" s="22">
        <f>IF(J329=1,IF(LEN(B329)&gt;0,0,1),0)</f>
        <v/>
      </c>
      <c r="O329" s="22">
        <f>IF(LEN(B329)&gt;0,IF(SUMPRODUCT(($B$5:$B$504=B329)*1)&gt;1,1,0),0)</f>
        <v/>
      </c>
      <c r="P329" s="22">
        <f>IF(LEN(F329)&gt;0,IF(ISNUMBER(F329),IF(F329&lt;0,1,IF(F329&lt;&gt;INT(F329),1,0)),1),0)</f>
        <v/>
      </c>
      <c r="Q329" s="22">
        <f>IF(ISNUMBER(F329),IF(ISNUMBER(Eingaben!$C$16),IF(F329&gt;G329,1,0),0),0)</f>
        <v/>
      </c>
      <c r="R329" s="22">
        <f>IF(ISNUMBER(D329),IF(ISNUMBER(E329),IF(_xlfn.DAYS(DATE(YEAR(E329),MONTH(E329),DAY(E329)),DATE(YEAR(D329),MONTH(D329),DAY(D329)))=0,1,0),0),0)</f>
        <v/>
      </c>
      <c r="S329" s="22">
        <f>IF(J329=1,IF(ISNUMBER(Eingaben!$C$16),IF(K329+L329+M329+R329=0,IF(G329=0,1,0),0),0),0)</f>
        <v/>
      </c>
    </row>
    <row r="330">
      <c r="A330" s="22" t="n">
        <v>326</v>
      </c>
      <c r="B330" s="24" t="n"/>
      <c r="C330" s="24" t="n"/>
      <c r="D330" s="25" t="n"/>
      <c r="E330" s="25" t="n"/>
      <c r="F330" s="26" t="n"/>
      <c r="G330" s="27">
        <f>IF(ISNUMBER(Eingaben!$C$16),IF(ISNUMBER(D330),IF(LEN(E330)=0,MAX(0,_xlfn.DAYS(Eingaben!$C$17,MAX(DATE(YEAR(D330),MONTH(D330),DAY(D330)),Eingaben!$C$16))+1),IF(ISNUMBER(E330),IF(_xlfn.DAYS(DATE(YEAR(E330),MONTH(E330),DAY(E330)),DATE(YEAR(D330),MONTH(D330),DAY(D330)))&lt;0,0,MAX(0,MIN(_xlfn.DAYS(Eingaben!$C$17,MAX(DATE(YEAR(D330),MONTH(D330),DAY(D330)),Eingaben!$C$16)),MAX(_xlfn.DAYS(DATE(YEAR(E330),MONTH(E330),DAY(E330)),MAX(DATE(YEAR(D330),MONTH(D330),DAY(D330)),Eingaben!$C$16))-1+Eingaben!$C$19,_xlfn.DAYS(DATE(YEAR(D330),MONTH(D330),DAY(D330)),MAX(DATE(YEAR(D330),MONTH(D330),DAY(D330)),Eingaben!$C$16))))+1)),0)),0),0)</f>
        <v/>
      </c>
      <c r="H330" s="27">
        <f>MAX(0,G330-IF(ISNUMBER(F330),MAX(0,F330),0))</f>
        <v/>
      </c>
      <c r="I330" s="27">
        <f>MID(IF(K330=1,"; Einzug fehlt oder ist kein Datum","")&amp;IF(L330=1,"; Auszug ist kein Datum","")&amp;IF(M330=1,"; Auszug liegt vor Einzug","")&amp;IF(N330=1,"; Bewohner-ID fehlt","")&amp;IF(O330=1,"; Bewohner-ID doppelt","")&amp;IF(P330=1,"; Abwesenheitstage ungültig (ganze Zahl ab 0)","")&amp;IF(Q330=1,"; Abwesenheit größer als Aufenthaltstage","")&amp;IF(R330=1,"; Ein- und Auszug am selben Tag (Zählregel laut Vertrag prüfen)","")&amp;IF(S330=1,"; Kein Aufenthaltstag im Abrechnungsmonat",""),3,400)</f>
        <v/>
      </c>
      <c r="J330" s="22">
        <f>IF(LEN(B330)+LEN(C330)+LEN(D330)+LEN(E330)+LEN(F330)&gt;0,1,0)</f>
        <v/>
      </c>
      <c r="K330" s="22">
        <f>IF(J330=1,IF(ISNUMBER(D330),0,1),0)</f>
        <v/>
      </c>
      <c r="L330" s="22">
        <f>IF(LEN(E330)&gt;0,IF(ISNUMBER(E330),0,1),0)</f>
        <v/>
      </c>
      <c r="M330" s="22">
        <f>IF(ISNUMBER(D330),IF(ISNUMBER(E330),IF(_xlfn.DAYS(DATE(YEAR(E330),MONTH(E330),DAY(E330)),DATE(YEAR(D330),MONTH(D330),DAY(D330)))&lt;0,1,0),0),0)</f>
        <v/>
      </c>
      <c r="N330" s="22">
        <f>IF(J330=1,IF(LEN(B330)&gt;0,0,1),0)</f>
        <v/>
      </c>
      <c r="O330" s="22">
        <f>IF(LEN(B330)&gt;0,IF(SUMPRODUCT(($B$5:$B$504=B330)*1)&gt;1,1,0),0)</f>
        <v/>
      </c>
      <c r="P330" s="22">
        <f>IF(LEN(F330)&gt;0,IF(ISNUMBER(F330),IF(F330&lt;0,1,IF(F330&lt;&gt;INT(F330),1,0)),1),0)</f>
        <v/>
      </c>
      <c r="Q330" s="22">
        <f>IF(ISNUMBER(F330),IF(ISNUMBER(Eingaben!$C$16),IF(F330&gt;G330,1,0),0),0)</f>
        <v/>
      </c>
      <c r="R330" s="22">
        <f>IF(ISNUMBER(D330),IF(ISNUMBER(E330),IF(_xlfn.DAYS(DATE(YEAR(E330),MONTH(E330),DAY(E330)),DATE(YEAR(D330),MONTH(D330),DAY(D330)))=0,1,0),0),0)</f>
        <v/>
      </c>
      <c r="S330" s="22">
        <f>IF(J330=1,IF(ISNUMBER(Eingaben!$C$16),IF(K330+L330+M330+R330=0,IF(G330=0,1,0),0),0),0)</f>
        <v/>
      </c>
    </row>
    <row r="331">
      <c r="A331" s="22" t="n">
        <v>327</v>
      </c>
      <c r="B331" s="24" t="n"/>
      <c r="C331" s="24" t="n"/>
      <c r="D331" s="25" t="n"/>
      <c r="E331" s="25" t="n"/>
      <c r="F331" s="26" t="n"/>
      <c r="G331" s="27">
        <f>IF(ISNUMBER(Eingaben!$C$16),IF(ISNUMBER(D331),IF(LEN(E331)=0,MAX(0,_xlfn.DAYS(Eingaben!$C$17,MAX(DATE(YEAR(D331),MONTH(D331),DAY(D331)),Eingaben!$C$16))+1),IF(ISNUMBER(E331),IF(_xlfn.DAYS(DATE(YEAR(E331),MONTH(E331),DAY(E331)),DATE(YEAR(D331),MONTH(D331),DAY(D331)))&lt;0,0,MAX(0,MIN(_xlfn.DAYS(Eingaben!$C$17,MAX(DATE(YEAR(D331),MONTH(D331),DAY(D331)),Eingaben!$C$16)),MAX(_xlfn.DAYS(DATE(YEAR(E331),MONTH(E331),DAY(E331)),MAX(DATE(YEAR(D331),MONTH(D331),DAY(D331)),Eingaben!$C$16))-1+Eingaben!$C$19,_xlfn.DAYS(DATE(YEAR(D331),MONTH(D331),DAY(D331)),MAX(DATE(YEAR(D331),MONTH(D331),DAY(D331)),Eingaben!$C$16))))+1)),0)),0),0)</f>
        <v/>
      </c>
      <c r="H331" s="27">
        <f>MAX(0,G331-IF(ISNUMBER(F331),MAX(0,F331),0))</f>
        <v/>
      </c>
      <c r="I331" s="27">
        <f>MID(IF(K331=1,"; Einzug fehlt oder ist kein Datum","")&amp;IF(L331=1,"; Auszug ist kein Datum","")&amp;IF(M331=1,"; Auszug liegt vor Einzug","")&amp;IF(N331=1,"; Bewohner-ID fehlt","")&amp;IF(O331=1,"; Bewohner-ID doppelt","")&amp;IF(P331=1,"; Abwesenheitstage ungültig (ganze Zahl ab 0)","")&amp;IF(Q331=1,"; Abwesenheit größer als Aufenthaltstage","")&amp;IF(R331=1,"; Ein- und Auszug am selben Tag (Zählregel laut Vertrag prüfen)","")&amp;IF(S331=1,"; Kein Aufenthaltstag im Abrechnungsmonat",""),3,400)</f>
        <v/>
      </c>
      <c r="J331" s="22">
        <f>IF(LEN(B331)+LEN(C331)+LEN(D331)+LEN(E331)+LEN(F331)&gt;0,1,0)</f>
        <v/>
      </c>
      <c r="K331" s="22">
        <f>IF(J331=1,IF(ISNUMBER(D331),0,1),0)</f>
        <v/>
      </c>
      <c r="L331" s="22">
        <f>IF(LEN(E331)&gt;0,IF(ISNUMBER(E331),0,1),0)</f>
        <v/>
      </c>
      <c r="M331" s="22">
        <f>IF(ISNUMBER(D331),IF(ISNUMBER(E331),IF(_xlfn.DAYS(DATE(YEAR(E331),MONTH(E331),DAY(E331)),DATE(YEAR(D331),MONTH(D331),DAY(D331)))&lt;0,1,0),0),0)</f>
        <v/>
      </c>
      <c r="N331" s="22">
        <f>IF(J331=1,IF(LEN(B331)&gt;0,0,1),0)</f>
        <v/>
      </c>
      <c r="O331" s="22">
        <f>IF(LEN(B331)&gt;0,IF(SUMPRODUCT(($B$5:$B$504=B331)*1)&gt;1,1,0),0)</f>
        <v/>
      </c>
      <c r="P331" s="22">
        <f>IF(LEN(F331)&gt;0,IF(ISNUMBER(F331),IF(F331&lt;0,1,IF(F331&lt;&gt;INT(F331),1,0)),1),0)</f>
        <v/>
      </c>
      <c r="Q331" s="22">
        <f>IF(ISNUMBER(F331),IF(ISNUMBER(Eingaben!$C$16),IF(F331&gt;G331,1,0),0),0)</f>
        <v/>
      </c>
      <c r="R331" s="22">
        <f>IF(ISNUMBER(D331),IF(ISNUMBER(E331),IF(_xlfn.DAYS(DATE(YEAR(E331),MONTH(E331),DAY(E331)),DATE(YEAR(D331),MONTH(D331),DAY(D331)))=0,1,0),0),0)</f>
        <v/>
      </c>
      <c r="S331" s="22">
        <f>IF(J331=1,IF(ISNUMBER(Eingaben!$C$16),IF(K331+L331+M331+R331=0,IF(G331=0,1,0),0),0),0)</f>
        <v/>
      </c>
    </row>
    <row r="332">
      <c r="A332" s="22" t="n">
        <v>328</v>
      </c>
      <c r="B332" s="24" t="n"/>
      <c r="C332" s="24" t="n"/>
      <c r="D332" s="25" t="n"/>
      <c r="E332" s="25" t="n"/>
      <c r="F332" s="26" t="n"/>
      <c r="G332" s="27">
        <f>IF(ISNUMBER(Eingaben!$C$16),IF(ISNUMBER(D332),IF(LEN(E332)=0,MAX(0,_xlfn.DAYS(Eingaben!$C$17,MAX(DATE(YEAR(D332),MONTH(D332),DAY(D332)),Eingaben!$C$16))+1),IF(ISNUMBER(E332),IF(_xlfn.DAYS(DATE(YEAR(E332),MONTH(E332),DAY(E332)),DATE(YEAR(D332),MONTH(D332),DAY(D332)))&lt;0,0,MAX(0,MIN(_xlfn.DAYS(Eingaben!$C$17,MAX(DATE(YEAR(D332),MONTH(D332),DAY(D332)),Eingaben!$C$16)),MAX(_xlfn.DAYS(DATE(YEAR(E332),MONTH(E332),DAY(E332)),MAX(DATE(YEAR(D332),MONTH(D332),DAY(D332)),Eingaben!$C$16))-1+Eingaben!$C$19,_xlfn.DAYS(DATE(YEAR(D332),MONTH(D332),DAY(D332)),MAX(DATE(YEAR(D332),MONTH(D332),DAY(D332)),Eingaben!$C$16))))+1)),0)),0),0)</f>
        <v/>
      </c>
      <c r="H332" s="27">
        <f>MAX(0,G332-IF(ISNUMBER(F332),MAX(0,F332),0))</f>
        <v/>
      </c>
      <c r="I332" s="27">
        <f>MID(IF(K332=1,"; Einzug fehlt oder ist kein Datum","")&amp;IF(L332=1,"; Auszug ist kein Datum","")&amp;IF(M332=1,"; Auszug liegt vor Einzug","")&amp;IF(N332=1,"; Bewohner-ID fehlt","")&amp;IF(O332=1,"; Bewohner-ID doppelt","")&amp;IF(P332=1,"; Abwesenheitstage ungültig (ganze Zahl ab 0)","")&amp;IF(Q332=1,"; Abwesenheit größer als Aufenthaltstage","")&amp;IF(R332=1,"; Ein- und Auszug am selben Tag (Zählregel laut Vertrag prüfen)","")&amp;IF(S332=1,"; Kein Aufenthaltstag im Abrechnungsmonat",""),3,400)</f>
        <v/>
      </c>
      <c r="J332" s="22">
        <f>IF(LEN(B332)+LEN(C332)+LEN(D332)+LEN(E332)+LEN(F332)&gt;0,1,0)</f>
        <v/>
      </c>
      <c r="K332" s="22">
        <f>IF(J332=1,IF(ISNUMBER(D332),0,1),0)</f>
        <v/>
      </c>
      <c r="L332" s="22">
        <f>IF(LEN(E332)&gt;0,IF(ISNUMBER(E332),0,1),0)</f>
        <v/>
      </c>
      <c r="M332" s="22">
        <f>IF(ISNUMBER(D332),IF(ISNUMBER(E332),IF(_xlfn.DAYS(DATE(YEAR(E332),MONTH(E332),DAY(E332)),DATE(YEAR(D332),MONTH(D332),DAY(D332)))&lt;0,1,0),0),0)</f>
        <v/>
      </c>
      <c r="N332" s="22">
        <f>IF(J332=1,IF(LEN(B332)&gt;0,0,1),0)</f>
        <v/>
      </c>
      <c r="O332" s="22">
        <f>IF(LEN(B332)&gt;0,IF(SUMPRODUCT(($B$5:$B$504=B332)*1)&gt;1,1,0),0)</f>
        <v/>
      </c>
      <c r="P332" s="22">
        <f>IF(LEN(F332)&gt;0,IF(ISNUMBER(F332),IF(F332&lt;0,1,IF(F332&lt;&gt;INT(F332),1,0)),1),0)</f>
        <v/>
      </c>
      <c r="Q332" s="22">
        <f>IF(ISNUMBER(F332),IF(ISNUMBER(Eingaben!$C$16),IF(F332&gt;G332,1,0),0),0)</f>
        <v/>
      </c>
      <c r="R332" s="22">
        <f>IF(ISNUMBER(D332),IF(ISNUMBER(E332),IF(_xlfn.DAYS(DATE(YEAR(E332),MONTH(E332),DAY(E332)),DATE(YEAR(D332),MONTH(D332),DAY(D332)))=0,1,0),0),0)</f>
        <v/>
      </c>
      <c r="S332" s="22">
        <f>IF(J332=1,IF(ISNUMBER(Eingaben!$C$16),IF(K332+L332+M332+R332=0,IF(G332=0,1,0),0),0),0)</f>
        <v/>
      </c>
    </row>
    <row r="333">
      <c r="A333" s="22" t="n">
        <v>329</v>
      </c>
      <c r="B333" s="24" t="n"/>
      <c r="C333" s="24" t="n"/>
      <c r="D333" s="25" t="n"/>
      <c r="E333" s="25" t="n"/>
      <c r="F333" s="26" t="n"/>
      <c r="G333" s="27">
        <f>IF(ISNUMBER(Eingaben!$C$16),IF(ISNUMBER(D333),IF(LEN(E333)=0,MAX(0,_xlfn.DAYS(Eingaben!$C$17,MAX(DATE(YEAR(D333),MONTH(D333),DAY(D333)),Eingaben!$C$16))+1),IF(ISNUMBER(E333),IF(_xlfn.DAYS(DATE(YEAR(E333),MONTH(E333),DAY(E333)),DATE(YEAR(D333),MONTH(D333),DAY(D333)))&lt;0,0,MAX(0,MIN(_xlfn.DAYS(Eingaben!$C$17,MAX(DATE(YEAR(D333),MONTH(D333),DAY(D333)),Eingaben!$C$16)),MAX(_xlfn.DAYS(DATE(YEAR(E333),MONTH(E333),DAY(E333)),MAX(DATE(YEAR(D333),MONTH(D333),DAY(D333)),Eingaben!$C$16))-1+Eingaben!$C$19,_xlfn.DAYS(DATE(YEAR(D333),MONTH(D333),DAY(D333)),MAX(DATE(YEAR(D333),MONTH(D333),DAY(D333)),Eingaben!$C$16))))+1)),0)),0),0)</f>
        <v/>
      </c>
      <c r="H333" s="27">
        <f>MAX(0,G333-IF(ISNUMBER(F333),MAX(0,F333),0))</f>
        <v/>
      </c>
      <c r="I333" s="27">
        <f>MID(IF(K333=1,"; Einzug fehlt oder ist kein Datum","")&amp;IF(L333=1,"; Auszug ist kein Datum","")&amp;IF(M333=1,"; Auszug liegt vor Einzug","")&amp;IF(N333=1,"; Bewohner-ID fehlt","")&amp;IF(O333=1,"; Bewohner-ID doppelt","")&amp;IF(P333=1,"; Abwesenheitstage ungültig (ganze Zahl ab 0)","")&amp;IF(Q333=1,"; Abwesenheit größer als Aufenthaltstage","")&amp;IF(R333=1,"; Ein- und Auszug am selben Tag (Zählregel laut Vertrag prüfen)","")&amp;IF(S333=1,"; Kein Aufenthaltstag im Abrechnungsmonat",""),3,400)</f>
        <v/>
      </c>
      <c r="J333" s="22">
        <f>IF(LEN(B333)+LEN(C333)+LEN(D333)+LEN(E333)+LEN(F333)&gt;0,1,0)</f>
        <v/>
      </c>
      <c r="K333" s="22">
        <f>IF(J333=1,IF(ISNUMBER(D333),0,1),0)</f>
        <v/>
      </c>
      <c r="L333" s="22">
        <f>IF(LEN(E333)&gt;0,IF(ISNUMBER(E333),0,1),0)</f>
        <v/>
      </c>
      <c r="M333" s="22">
        <f>IF(ISNUMBER(D333),IF(ISNUMBER(E333),IF(_xlfn.DAYS(DATE(YEAR(E333),MONTH(E333),DAY(E333)),DATE(YEAR(D333),MONTH(D333),DAY(D333)))&lt;0,1,0),0),0)</f>
        <v/>
      </c>
      <c r="N333" s="22">
        <f>IF(J333=1,IF(LEN(B333)&gt;0,0,1),0)</f>
        <v/>
      </c>
      <c r="O333" s="22">
        <f>IF(LEN(B333)&gt;0,IF(SUMPRODUCT(($B$5:$B$504=B333)*1)&gt;1,1,0),0)</f>
        <v/>
      </c>
      <c r="P333" s="22">
        <f>IF(LEN(F333)&gt;0,IF(ISNUMBER(F333),IF(F333&lt;0,1,IF(F333&lt;&gt;INT(F333),1,0)),1),0)</f>
        <v/>
      </c>
      <c r="Q333" s="22">
        <f>IF(ISNUMBER(F333),IF(ISNUMBER(Eingaben!$C$16),IF(F333&gt;G333,1,0),0),0)</f>
        <v/>
      </c>
      <c r="R333" s="22">
        <f>IF(ISNUMBER(D333),IF(ISNUMBER(E333),IF(_xlfn.DAYS(DATE(YEAR(E333),MONTH(E333),DAY(E333)),DATE(YEAR(D333),MONTH(D333),DAY(D333)))=0,1,0),0),0)</f>
        <v/>
      </c>
      <c r="S333" s="22">
        <f>IF(J333=1,IF(ISNUMBER(Eingaben!$C$16),IF(K333+L333+M333+R333=0,IF(G333=0,1,0),0),0),0)</f>
        <v/>
      </c>
    </row>
    <row r="334">
      <c r="A334" s="22" t="n">
        <v>330</v>
      </c>
      <c r="B334" s="24" t="n"/>
      <c r="C334" s="24" t="n"/>
      <c r="D334" s="25" t="n"/>
      <c r="E334" s="25" t="n"/>
      <c r="F334" s="26" t="n"/>
      <c r="G334" s="27">
        <f>IF(ISNUMBER(Eingaben!$C$16),IF(ISNUMBER(D334),IF(LEN(E334)=0,MAX(0,_xlfn.DAYS(Eingaben!$C$17,MAX(DATE(YEAR(D334),MONTH(D334),DAY(D334)),Eingaben!$C$16))+1),IF(ISNUMBER(E334),IF(_xlfn.DAYS(DATE(YEAR(E334),MONTH(E334),DAY(E334)),DATE(YEAR(D334),MONTH(D334),DAY(D334)))&lt;0,0,MAX(0,MIN(_xlfn.DAYS(Eingaben!$C$17,MAX(DATE(YEAR(D334),MONTH(D334),DAY(D334)),Eingaben!$C$16)),MAX(_xlfn.DAYS(DATE(YEAR(E334),MONTH(E334),DAY(E334)),MAX(DATE(YEAR(D334),MONTH(D334),DAY(D334)),Eingaben!$C$16))-1+Eingaben!$C$19,_xlfn.DAYS(DATE(YEAR(D334),MONTH(D334),DAY(D334)),MAX(DATE(YEAR(D334),MONTH(D334),DAY(D334)),Eingaben!$C$16))))+1)),0)),0),0)</f>
        <v/>
      </c>
      <c r="H334" s="27">
        <f>MAX(0,G334-IF(ISNUMBER(F334),MAX(0,F334),0))</f>
        <v/>
      </c>
      <c r="I334" s="27">
        <f>MID(IF(K334=1,"; Einzug fehlt oder ist kein Datum","")&amp;IF(L334=1,"; Auszug ist kein Datum","")&amp;IF(M334=1,"; Auszug liegt vor Einzug","")&amp;IF(N334=1,"; Bewohner-ID fehlt","")&amp;IF(O334=1,"; Bewohner-ID doppelt","")&amp;IF(P334=1,"; Abwesenheitstage ungültig (ganze Zahl ab 0)","")&amp;IF(Q334=1,"; Abwesenheit größer als Aufenthaltstage","")&amp;IF(R334=1,"; Ein- und Auszug am selben Tag (Zählregel laut Vertrag prüfen)","")&amp;IF(S334=1,"; Kein Aufenthaltstag im Abrechnungsmonat",""),3,400)</f>
        <v/>
      </c>
      <c r="J334" s="22">
        <f>IF(LEN(B334)+LEN(C334)+LEN(D334)+LEN(E334)+LEN(F334)&gt;0,1,0)</f>
        <v/>
      </c>
      <c r="K334" s="22">
        <f>IF(J334=1,IF(ISNUMBER(D334),0,1),0)</f>
        <v/>
      </c>
      <c r="L334" s="22">
        <f>IF(LEN(E334)&gt;0,IF(ISNUMBER(E334),0,1),0)</f>
        <v/>
      </c>
      <c r="M334" s="22">
        <f>IF(ISNUMBER(D334),IF(ISNUMBER(E334),IF(_xlfn.DAYS(DATE(YEAR(E334),MONTH(E334),DAY(E334)),DATE(YEAR(D334),MONTH(D334),DAY(D334)))&lt;0,1,0),0),0)</f>
        <v/>
      </c>
      <c r="N334" s="22">
        <f>IF(J334=1,IF(LEN(B334)&gt;0,0,1),0)</f>
        <v/>
      </c>
      <c r="O334" s="22">
        <f>IF(LEN(B334)&gt;0,IF(SUMPRODUCT(($B$5:$B$504=B334)*1)&gt;1,1,0),0)</f>
        <v/>
      </c>
      <c r="P334" s="22">
        <f>IF(LEN(F334)&gt;0,IF(ISNUMBER(F334),IF(F334&lt;0,1,IF(F334&lt;&gt;INT(F334),1,0)),1),0)</f>
        <v/>
      </c>
      <c r="Q334" s="22">
        <f>IF(ISNUMBER(F334),IF(ISNUMBER(Eingaben!$C$16),IF(F334&gt;G334,1,0),0),0)</f>
        <v/>
      </c>
      <c r="R334" s="22">
        <f>IF(ISNUMBER(D334),IF(ISNUMBER(E334),IF(_xlfn.DAYS(DATE(YEAR(E334),MONTH(E334),DAY(E334)),DATE(YEAR(D334),MONTH(D334),DAY(D334)))=0,1,0),0),0)</f>
        <v/>
      </c>
      <c r="S334" s="22">
        <f>IF(J334=1,IF(ISNUMBER(Eingaben!$C$16),IF(K334+L334+M334+R334=0,IF(G334=0,1,0),0),0),0)</f>
        <v/>
      </c>
    </row>
    <row r="335">
      <c r="A335" s="22" t="n">
        <v>331</v>
      </c>
      <c r="B335" s="24" t="n"/>
      <c r="C335" s="24" t="n"/>
      <c r="D335" s="25" t="n"/>
      <c r="E335" s="25" t="n"/>
      <c r="F335" s="26" t="n"/>
      <c r="G335" s="27">
        <f>IF(ISNUMBER(Eingaben!$C$16),IF(ISNUMBER(D335),IF(LEN(E335)=0,MAX(0,_xlfn.DAYS(Eingaben!$C$17,MAX(DATE(YEAR(D335),MONTH(D335),DAY(D335)),Eingaben!$C$16))+1),IF(ISNUMBER(E335),IF(_xlfn.DAYS(DATE(YEAR(E335),MONTH(E335),DAY(E335)),DATE(YEAR(D335),MONTH(D335),DAY(D335)))&lt;0,0,MAX(0,MIN(_xlfn.DAYS(Eingaben!$C$17,MAX(DATE(YEAR(D335),MONTH(D335),DAY(D335)),Eingaben!$C$16)),MAX(_xlfn.DAYS(DATE(YEAR(E335),MONTH(E335),DAY(E335)),MAX(DATE(YEAR(D335),MONTH(D335),DAY(D335)),Eingaben!$C$16))-1+Eingaben!$C$19,_xlfn.DAYS(DATE(YEAR(D335),MONTH(D335),DAY(D335)),MAX(DATE(YEAR(D335),MONTH(D335),DAY(D335)),Eingaben!$C$16))))+1)),0)),0),0)</f>
        <v/>
      </c>
      <c r="H335" s="27">
        <f>MAX(0,G335-IF(ISNUMBER(F335),MAX(0,F335),0))</f>
        <v/>
      </c>
      <c r="I335" s="27">
        <f>MID(IF(K335=1,"; Einzug fehlt oder ist kein Datum","")&amp;IF(L335=1,"; Auszug ist kein Datum","")&amp;IF(M335=1,"; Auszug liegt vor Einzug","")&amp;IF(N335=1,"; Bewohner-ID fehlt","")&amp;IF(O335=1,"; Bewohner-ID doppelt","")&amp;IF(P335=1,"; Abwesenheitstage ungültig (ganze Zahl ab 0)","")&amp;IF(Q335=1,"; Abwesenheit größer als Aufenthaltstage","")&amp;IF(R335=1,"; Ein- und Auszug am selben Tag (Zählregel laut Vertrag prüfen)","")&amp;IF(S335=1,"; Kein Aufenthaltstag im Abrechnungsmonat",""),3,400)</f>
        <v/>
      </c>
      <c r="J335" s="22">
        <f>IF(LEN(B335)+LEN(C335)+LEN(D335)+LEN(E335)+LEN(F335)&gt;0,1,0)</f>
        <v/>
      </c>
      <c r="K335" s="22">
        <f>IF(J335=1,IF(ISNUMBER(D335),0,1),0)</f>
        <v/>
      </c>
      <c r="L335" s="22">
        <f>IF(LEN(E335)&gt;0,IF(ISNUMBER(E335),0,1),0)</f>
        <v/>
      </c>
      <c r="M335" s="22">
        <f>IF(ISNUMBER(D335),IF(ISNUMBER(E335),IF(_xlfn.DAYS(DATE(YEAR(E335),MONTH(E335),DAY(E335)),DATE(YEAR(D335),MONTH(D335),DAY(D335)))&lt;0,1,0),0),0)</f>
        <v/>
      </c>
      <c r="N335" s="22">
        <f>IF(J335=1,IF(LEN(B335)&gt;0,0,1),0)</f>
        <v/>
      </c>
      <c r="O335" s="22">
        <f>IF(LEN(B335)&gt;0,IF(SUMPRODUCT(($B$5:$B$504=B335)*1)&gt;1,1,0),0)</f>
        <v/>
      </c>
      <c r="P335" s="22">
        <f>IF(LEN(F335)&gt;0,IF(ISNUMBER(F335),IF(F335&lt;0,1,IF(F335&lt;&gt;INT(F335),1,0)),1),0)</f>
        <v/>
      </c>
      <c r="Q335" s="22">
        <f>IF(ISNUMBER(F335),IF(ISNUMBER(Eingaben!$C$16),IF(F335&gt;G335,1,0),0),0)</f>
        <v/>
      </c>
      <c r="R335" s="22">
        <f>IF(ISNUMBER(D335),IF(ISNUMBER(E335),IF(_xlfn.DAYS(DATE(YEAR(E335),MONTH(E335),DAY(E335)),DATE(YEAR(D335),MONTH(D335),DAY(D335)))=0,1,0),0),0)</f>
        <v/>
      </c>
      <c r="S335" s="22">
        <f>IF(J335=1,IF(ISNUMBER(Eingaben!$C$16),IF(K335+L335+M335+R335=0,IF(G335=0,1,0),0),0),0)</f>
        <v/>
      </c>
    </row>
    <row r="336">
      <c r="A336" s="22" t="n">
        <v>332</v>
      </c>
      <c r="B336" s="24" t="n"/>
      <c r="C336" s="24" t="n"/>
      <c r="D336" s="25" t="n"/>
      <c r="E336" s="25" t="n"/>
      <c r="F336" s="26" t="n"/>
      <c r="G336" s="27">
        <f>IF(ISNUMBER(Eingaben!$C$16),IF(ISNUMBER(D336),IF(LEN(E336)=0,MAX(0,_xlfn.DAYS(Eingaben!$C$17,MAX(DATE(YEAR(D336),MONTH(D336),DAY(D336)),Eingaben!$C$16))+1),IF(ISNUMBER(E336),IF(_xlfn.DAYS(DATE(YEAR(E336),MONTH(E336),DAY(E336)),DATE(YEAR(D336),MONTH(D336),DAY(D336)))&lt;0,0,MAX(0,MIN(_xlfn.DAYS(Eingaben!$C$17,MAX(DATE(YEAR(D336),MONTH(D336),DAY(D336)),Eingaben!$C$16)),MAX(_xlfn.DAYS(DATE(YEAR(E336),MONTH(E336),DAY(E336)),MAX(DATE(YEAR(D336),MONTH(D336),DAY(D336)),Eingaben!$C$16))-1+Eingaben!$C$19,_xlfn.DAYS(DATE(YEAR(D336),MONTH(D336),DAY(D336)),MAX(DATE(YEAR(D336),MONTH(D336),DAY(D336)),Eingaben!$C$16))))+1)),0)),0),0)</f>
        <v/>
      </c>
      <c r="H336" s="27">
        <f>MAX(0,G336-IF(ISNUMBER(F336),MAX(0,F336),0))</f>
        <v/>
      </c>
      <c r="I336" s="27">
        <f>MID(IF(K336=1,"; Einzug fehlt oder ist kein Datum","")&amp;IF(L336=1,"; Auszug ist kein Datum","")&amp;IF(M336=1,"; Auszug liegt vor Einzug","")&amp;IF(N336=1,"; Bewohner-ID fehlt","")&amp;IF(O336=1,"; Bewohner-ID doppelt","")&amp;IF(P336=1,"; Abwesenheitstage ungültig (ganze Zahl ab 0)","")&amp;IF(Q336=1,"; Abwesenheit größer als Aufenthaltstage","")&amp;IF(R336=1,"; Ein- und Auszug am selben Tag (Zählregel laut Vertrag prüfen)","")&amp;IF(S336=1,"; Kein Aufenthaltstag im Abrechnungsmonat",""),3,400)</f>
        <v/>
      </c>
      <c r="J336" s="22">
        <f>IF(LEN(B336)+LEN(C336)+LEN(D336)+LEN(E336)+LEN(F336)&gt;0,1,0)</f>
        <v/>
      </c>
      <c r="K336" s="22">
        <f>IF(J336=1,IF(ISNUMBER(D336),0,1),0)</f>
        <v/>
      </c>
      <c r="L336" s="22">
        <f>IF(LEN(E336)&gt;0,IF(ISNUMBER(E336),0,1),0)</f>
        <v/>
      </c>
      <c r="M336" s="22">
        <f>IF(ISNUMBER(D336),IF(ISNUMBER(E336),IF(_xlfn.DAYS(DATE(YEAR(E336),MONTH(E336),DAY(E336)),DATE(YEAR(D336),MONTH(D336),DAY(D336)))&lt;0,1,0),0),0)</f>
        <v/>
      </c>
      <c r="N336" s="22">
        <f>IF(J336=1,IF(LEN(B336)&gt;0,0,1),0)</f>
        <v/>
      </c>
      <c r="O336" s="22">
        <f>IF(LEN(B336)&gt;0,IF(SUMPRODUCT(($B$5:$B$504=B336)*1)&gt;1,1,0),0)</f>
        <v/>
      </c>
      <c r="P336" s="22">
        <f>IF(LEN(F336)&gt;0,IF(ISNUMBER(F336),IF(F336&lt;0,1,IF(F336&lt;&gt;INT(F336),1,0)),1),0)</f>
        <v/>
      </c>
      <c r="Q336" s="22">
        <f>IF(ISNUMBER(F336),IF(ISNUMBER(Eingaben!$C$16),IF(F336&gt;G336,1,0),0),0)</f>
        <v/>
      </c>
      <c r="R336" s="22">
        <f>IF(ISNUMBER(D336),IF(ISNUMBER(E336),IF(_xlfn.DAYS(DATE(YEAR(E336),MONTH(E336),DAY(E336)),DATE(YEAR(D336),MONTH(D336),DAY(D336)))=0,1,0),0),0)</f>
        <v/>
      </c>
      <c r="S336" s="22">
        <f>IF(J336=1,IF(ISNUMBER(Eingaben!$C$16),IF(K336+L336+M336+R336=0,IF(G336=0,1,0),0),0),0)</f>
        <v/>
      </c>
    </row>
    <row r="337">
      <c r="A337" s="22" t="n">
        <v>333</v>
      </c>
      <c r="B337" s="24" t="n"/>
      <c r="C337" s="24" t="n"/>
      <c r="D337" s="25" t="n"/>
      <c r="E337" s="25" t="n"/>
      <c r="F337" s="26" t="n"/>
      <c r="G337" s="27">
        <f>IF(ISNUMBER(Eingaben!$C$16),IF(ISNUMBER(D337),IF(LEN(E337)=0,MAX(0,_xlfn.DAYS(Eingaben!$C$17,MAX(DATE(YEAR(D337),MONTH(D337),DAY(D337)),Eingaben!$C$16))+1),IF(ISNUMBER(E337),IF(_xlfn.DAYS(DATE(YEAR(E337),MONTH(E337),DAY(E337)),DATE(YEAR(D337),MONTH(D337),DAY(D337)))&lt;0,0,MAX(0,MIN(_xlfn.DAYS(Eingaben!$C$17,MAX(DATE(YEAR(D337),MONTH(D337),DAY(D337)),Eingaben!$C$16)),MAX(_xlfn.DAYS(DATE(YEAR(E337),MONTH(E337),DAY(E337)),MAX(DATE(YEAR(D337),MONTH(D337),DAY(D337)),Eingaben!$C$16))-1+Eingaben!$C$19,_xlfn.DAYS(DATE(YEAR(D337),MONTH(D337),DAY(D337)),MAX(DATE(YEAR(D337),MONTH(D337),DAY(D337)),Eingaben!$C$16))))+1)),0)),0),0)</f>
        <v/>
      </c>
      <c r="H337" s="27">
        <f>MAX(0,G337-IF(ISNUMBER(F337),MAX(0,F337),0))</f>
        <v/>
      </c>
      <c r="I337" s="27">
        <f>MID(IF(K337=1,"; Einzug fehlt oder ist kein Datum","")&amp;IF(L337=1,"; Auszug ist kein Datum","")&amp;IF(M337=1,"; Auszug liegt vor Einzug","")&amp;IF(N337=1,"; Bewohner-ID fehlt","")&amp;IF(O337=1,"; Bewohner-ID doppelt","")&amp;IF(P337=1,"; Abwesenheitstage ungültig (ganze Zahl ab 0)","")&amp;IF(Q337=1,"; Abwesenheit größer als Aufenthaltstage","")&amp;IF(R337=1,"; Ein- und Auszug am selben Tag (Zählregel laut Vertrag prüfen)","")&amp;IF(S337=1,"; Kein Aufenthaltstag im Abrechnungsmonat",""),3,400)</f>
        <v/>
      </c>
      <c r="J337" s="22">
        <f>IF(LEN(B337)+LEN(C337)+LEN(D337)+LEN(E337)+LEN(F337)&gt;0,1,0)</f>
        <v/>
      </c>
      <c r="K337" s="22">
        <f>IF(J337=1,IF(ISNUMBER(D337),0,1),0)</f>
        <v/>
      </c>
      <c r="L337" s="22">
        <f>IF(LEN(E337)&gt;0,IF(ISNUMBER(E337),0,1),0)</f>
        <v/>
      </c>
      <c r="M337" s="22">
        <f>IF(ISNUMBER(D337),IF(ISNUMBER(E337),IF(_xlfn.DAYS(DATE(YEAR(E337),MONTH(E337),DAY(E337)),DATE(YEAR(D337),MONTH(D337),DAY(D337)))&lt;0,1,0),0),0)</f>
        <v/>
      </c>
      <c r="N337" s="22">
        <f>IF(J337=1,IF(LEN(B337)&gt;0,0,1),0)</f>
        <v/>
      </c>
      <c r="O337" s="22">
        <f>IF(LEN(B337)&gt;0,IF(SUMPRODUCT(($B$5:$B$504=B337)*1)&gt;1,1,0),0)</f>
        <v/>
      </c>
      <c r="P337" s="22">
        <f>IF(LEN(F337)&gt;0,IF(ISNUMBER(F337),IF(F337&lt;0,1,IF(F337&lt;&gt;INT(F337),1,0)),1),0)</f>
        <v/>
      </c>
      <c r="Q337" s="22">
        <f>IF(ISNUMBER(F337),IF(ISNUMBER(Eingaben!$C$16),IF(F337&gt;G337,1,0),0),0)</f>
        <v/>
      </c>
      <c r="R337" s="22">
        <f>IF(ISNUMBER(D337),IF(ISNUMBER(E337),IF(_xlfn.DAYS(DATE(YEAR(E337),MONTH(E337),DAY(E337)),DATE(YEAR(D337),MONTH(D337),DAY(D337)))=0,1,0),0),0)</f>
        <v/>
      </c>
      <c r="S337" s="22">
        <f>IF(J337=1,IF(ISNUMBER(Eingaben!$C$16),IF(K337+L337+M337+R337=0,IF(G337=0,1,0),0),0),0)</f>
        <v/>
      </c>
    </row>
    <row r="338">
      <c r="A338" s="22" t="n">
        <v>334</v>
      </c>
      <c r="B338" s="24" t="n"/>
      <c r="C338" s="24" t="n"/>
      <c r="D338" s="25" t="n"/>
      <c r="E338" s="25" t="n"/>
      <c r="F338" s="26" t="n"/>
      <c r="G338" s="27">
        <f>IF(ISNUMBER(Eingaben!$C$16),IF(ISNUMBER(D338),IF(LEN(E338)=0,MAX(0,_xlfn.DAYS(Eingaben!$C$17,MAX(DATE(YEAR(D338),MONTH(D338),DAY(D338)),Eingaben!$C$16))+1),IF(ISNUMBER(E338),IF(_xlfn.DAYS(DATE(YEAR(E338),MONTH(E338),DAY(E338)),DATE(YEAR(D338),MONTH(D338),DAY(D338)))&lt;0,0,MAX(0,MIN(_xlfn.DAYS(Eingaben!$C$17,MAX(DATE(YEAR(D338),MONTH(D338),DAY(D338)),Eingaben!$C$16)),MAX(_xlfn.DAYS(DATE(YEAR(E338),MONTH(E338),DAY(E338)),MAX(DATE(YEAR(D338),MONTH(D338),DAY(D338)),Eingaben!$C$16))-1+Eingaben!$C$19,_xlfn.DAYS(DATE(YEAR(D338),MONTH(D338),DAY(D338)),MAX(DATE(YEAR(D338),MONTH(D338),DAY(D338)),Eingaben!$C$16))))+1)),0)),0),0)</f>
        <v/>
      </c>
      <c r="H338" s="27">
        <f>MAX(0,G338-IF(ISNUMBER(F338),MAX(0,F338),0))</f>
        <v/>
      </c>
      <c r="I338" s="27">
        <f>MID(IF(K338=1,"; Einzug fehlt oder ist kein Datum","")&amp;IF(L338=1,"; Auszug ist kein Datum","")&amp;IF(M338=1,"; Auszug liegt vor Einzug","")&amp;IF(N338=1,"; Bewohner-ID fehlt","")&amp;IF(O338=1,"; Bewohner-ID doppelt","")&amp;IF(P338=1,"; Abwesenheitstage ungültig (ganze Zahl ab 0)","")&amp;IF(Q338=1,"; Abwesenheit größer als Aufenthaltstage","")&amp;IF(R338=1,"; Ein- und Auszug am selben Tag (Zählregel laut Vertrag prüfen)","")&amp;IF(S338=1,"; Kein Aufenthaltstag im Abrechnungsmonat",""),3,400)</f>
        <v/>
      </c>
      <c r="J338" s="22">
        <f>IF(LEN(B338)+LEN(C338)+LEN(D338)+LEN(E338)+LEN(F338)&gt;0,1,0)</f>
        <v/>
      </c>
      <c r="K338" s="22">
        <f>IF(J338=1,IF(ISNUMBER(D338),0,1),0)</f>
        <v/>
      </c>
      <c r="L338" s="22">
        <f>IF(LEN(E338)&gt;0,IF(ISNUMBER(E338),0,1),0)</f>
        <v/>
      </c>
      <c r="M338" s="22">
        <f>IF(ISNUMBER(D338),IF(ISNUMBER(E338),IF(_xlfn.DAYS(DATE(YEAR(E338),MONTH(E338),DAY(E338)),DATE(YEAR(D338),MONTH(D338),DAY(D338)))&lt;0,1,0),0),0)</f>
        <v/>
      </c>
      <c r="N338" s="22">
        <f>IF(J338=1,IF(LEN(B338)&gt;0,0,1),0)</f>
        <v/>
      </c>
      <c r="O338" s="22">
        <f>IF(LEN(B338)&gt;0,IF(SUMPRODUCT(($B$5:$B$504=B338)*1)&gt;1,1,0),0)</f>
        <v/>
      </c>
      <c r="P338" s="22">
        <f>IF(LEN(F338)&gt;0,IF(ISNUMBER(F338),IF(F338&lt;0,1,IF(F338&lt;&gt;INT(F338),1,0)),1),0)</f>
        <v/>
      </c>
      <c r="Q338" s="22">
        <f>IF(ISNUMBER(F338),IF(ISNUMBER(Eingaben!$C$16),IF(F338&gt;G338,1,0),0),0)</f>
        <v/>
      </c>
      <c r="R338" s="22">
        <f>IF(ISNUMBER(D338),IF(ISNUMBER(E338),IF(_xlfn.DAYS(DATE(YEAR(E338),MONTH(E338),DAY(E338)),DATE(YEAR(D338),MONTH(D338),DAY(D338)))=0,1,0),0),0)</f>
        <v/>
      </c>
      <c r="S338" s="22">
        <f>IF(J338=1,IF(ISNUMBER(Eingaben!$C$16),IF(K338+L338+M338+R338=0,IF(G338=0,1,0),0),0),0)</f>
        <v/>
      </c>
    </row>
    <row r="339">
      <c r="A339" s="22" t="n">
        <v>335</v>
      </c>
      <c r="B339" s="24" t="n"/>
      <c r="C339" s="24" t="n"/>
      <c r="D339" s="25" t="n"/>
      <c r="E339" s="25" t="n"/>
      <c r="F339" s="26" t="n"/>
      <c r="G339" s="27">
        <f>IF(ISNUMBER(Eingaben!$C$16),IF(ISNUMBER(D339),IF(LEN(E339)=0,MAX(0,_xlfn.DAYS(Eingaben!$C$17,MAX(DATE(YEAR(D339),MONTH(D339),DAY(D339)),Eingaben!$C$16))+1),IF(ISNUMBER(E339),IF(_xlfn.DAYS(DATE(YEAR(E339),MONTH(E339),DAY(E339)),DATE(YEAR(D339),MONTH(D339),DAY(D339)))&lt;0,0,MAX(0,MIN(_xlfn.DAYS(Eingaben!$C$17,MAX(DATE(YEAR(D339),MONTH(D339),DAY(D339)),Eingaben!$C$16)),MAX(_xlfn.DAYS(DATE(YEAR(E339),MONTH(E339),DAY(E339)),MAX(DATE(YEAR(D339),MONTH(D339),DAY(D339)),Eingaben!$C$16))-1+Eingaben!$C$19,_xlfn.DAYS(DATE(YEAR(D339),MONTH(D339),DAY(D339)),MAX(DATE(YEAR(D339),MONTH(D339),DAY(D339)),Eingaben!$C$16))))+1)),0)),0),0)</f>
        <v/>
      </c>
      <c r="H339" s="27">
        <f>MAX(0,G339-IF(ISNUMBER(F339),MAX(0,F339),0))</f>
        <v/>
      </c>
      <c r="I339" s="27">
        <f>MID(IF(K339=1,"; Einzug fehlt oder ist kein Datum","")&amp;IF(L339=1,"; Auszug ist kein Datum","")&amp;IF(M339=1,"; Auszug liegt vor Einzug","")&amp;IF(N339=1,"; Bewohner-ID fehlt","")&amp;IF(O339=1,"; Bewohner-ID doppelt","")&amp;IF(P339=1,"; Abwesenheitstage ungültig (ganze Zahl ab 0)","")&amp;IF(Q339=1,"; Abwesenheit größer als Aufenthaltstage","")&amp;IF(R339=1,"; Ein- und Auszug am selben Tag (Zählregel laut Vertrag prüfen)","")&amp;IF(S339=1,"; Kein Aufenthaltstag im Abrechnungsmonat",""),3,400)</f>
        <v/>
      </c>
      <c r="J339" s="22">
        <f>IF(LEN(B339)+LEN(C339)+LEN(D339)+LEN(E339)+LEN(F339)&gt;0,1,0)</f>
        <v/>
      </c>
      <c r="K339" s="22">
        <f>IF(J339=1,IF(ISNUMBER(D339),0,1),0)</f>
        <v/>
      </c>
      <c r="L339" s="22">
        <f>IF(LEN(E339)&gt;0,IF(ISNUMBER(E339),0,1),0)</f>
        <v/>
      </c>
      <c r="M339" s="22">
        <f>IF(ISNUMBER(D339),IF(ISNUMBER(E339),IF(_xlfn.DAYS(DATE(YEAR(E339),MONTH(E339),DAY(E339)),DATE(YEAR(D339),MONTH(D339),DAY(D339)))&lt;0,1,0),0),0)</f>
        <v/>
      </c>
      <c r="N339" s="22">
        <f>IF(J339=1,IF(LEN(B339)&gt;0,0,1),0)</f>
        <v/>
      </c>
      <c r="O339" s="22">
        <f>IF(LEN(B339)&gt;0,IF(SUMPRODUCT(($B$5:$B$504=B339)*1)&gt;1,1,0),0)</f>
        <v/>
      </c>
      <c r="P339" s="22">
        <f>IF(LEN(F339)&gt;0,IF(ISNUMBER(F339),IF(F339&lt;0,1,IF(F339&lt;&gt;INT(F339),1,0)),1),0)</f>
        <v/>
      </c>
      <c r="Q339" s="22">
        <f>IF(ISNUMBER(F339),IF(ISNUMBER(Eingaben!$C$16),IF(F339&gt;G339,1,0),0),0)</f>
        <v/>
      </c>
      <c r="R339" s="22">
        <f>IF(ISNUMBER(D339),IF(ISNUMBER(E339),IF(_xlfn.DAYS(DATE(YEAR(E339),MONTH(E339),DAY(E339)),DATE(YEAR(D339),MONTH(D339),DAY(D339)))=0,1,0),0),0)</f>
        <v/>
      </c>
      <c r="S339" s="22">
        <f>IF(J339=1,IF(ISNUMBER(Eingaben!$C$16),IF(K339+L339+M339+R339=0,IF(G339=0,1,0),0),0),0)</f>
        <v/>
      </c>
    </row>
    <row r="340">
      <c r="A340" s="22" t="n">
        <v>336</v>
      </c>
      <c r="B340" s="24" t="n"/>
      <c r="C340" s="24" t="n"/>
      <c r="D340" s="25" t="n"/>
      <c r="E340" s="25" t="n"/>
      <c r="F340" s="26" t="n"/>
      <c r="G340" s="27">
        <f>IF(ISNUMBER(Eingaben!$C$16),IF(ISNUMBER(D340),IF(LEN(E340)=0,MAX(0,_xlfn.DAYS(Eingaben!$C$17,MAX(DATE(YEAR(D340),MONTH(D340),DAY(D340)),Eingaben!$C$16))+1),IF(ISNUMBER(E340),IF(_xlfn.DAYS(DATE(YEAR(E340),MONTH(E340),DAY(E340)),DATE(YEAR(D340),MONTH(D340),DAY(D340)))&lt;0,0,MAX(0,MIN(_xlfn.DAYS(Eingaben!$C$17,MAX(DATE(YEAR(D340),MONTH(D340),DAY(D340)),Eingaben!$C$16)),MAX(_xlfn.DAYS(DATE(YEAR(E340),MONTH(E340),DAY(E340)),MAX(DATE(YEAR(D340),MONTH(D340),DAY(D340)),Eingaben!$C$16))-1+Eingaben!$C$19,_xlfn.DAYS(DATE(YEAR(D340),MONTH(D340),DAY(D340)),MAX(DATE(YEAR(D340),MONTH(D340),DAY(D340)),Eingaben!$C$16))))+1)),0)),0),0)</f>
        <v/>
      </c>
      <c r="H340" s="27">
        <f>MAX(0,G340-IF(ISNUMBER(F340),MAX(0,F340),0))</f>
        <v/>
      </c>
      <c r="I340" s="27">
        <f>MID(IF(K340=1,"; Einzug fehlt oder ist kein Datum","")&amp;IF(L340=1,"; Auszug ist kein Datum","")&amp;IF(M340=1,"; Auszug liegt vor Einzug","")&amp;IF(N340=1,"; Bewohner-ID fehlt","")&amp;IF(O340=1,"; Bewohner-ID doppelt","")&amp;IF(P340=1,"; Abwesenheitstage ungültig (ganze Zahl ab 0)","")&amp;IF(Q340=1,"; Abwesenheit größer als Aufenthaltstage","")&amp;IF(R340=1,"; Ein- und Auszug am selben Tag (Zählregel laut Vertrag prüfen)","")&amp;IF(S340=1,"; Kein Aufenthaltstag im Abrechnungsmonat",""),3,400)</f>
        <v/>
      </c>
      <c r="J340" s="22">
        <f>IF(LEN(B340)+LEN(C340)+LEN(D340)+LEN(E340)+LEN(F340)&gt;0,1,0)</f>
        <v/>
      </c>
      <c r="K340" s="22">
        <f>IF(J340=1,IF(ISNUMBER(D340),0,1),0)</f>
        <v/>
      </c>
      <c r="L340" s="22">
        <f>IF(LEN(E340)&gt;0,IF(ISNUMBER(E340),0,1),0)</f>
        <v/>
      </c>
      <c r="M340" s="22">
        <f>IF(ISNUMBER(D340),IF(ISNUMBER(E340),IF(_xlfn.DAYS(DATE(YEAR(E340),MONTH(E340),DAY(E340)),DATE(YEAR(D340),MONTH(D340),DAY(D340)))&lt;0,1,0),0),0)</f>
        <v/>
      </c>
      <c r="N340" s="22">
        <f>IF(J340=1,IF(LEN(B340)&gt;0,0,1),0)</f>
        <v/>
      </c>
      <c r="O340" s="22">
        <f>IF(LEN(B340)&gt;0,IF(SUMPRODUCT(($B$5:$B$504=B340)*1)&gt;1,1,0),0)</f>
        <v/>
      </c>
      <c r="P340" s="22">
        <f>IF(LEN(F340)&gt;0,IF(ISNUMBER(F340),IF(F340&lt;0,1,IF(F340&lt;&gt;INT(F340),1,0)),1),0)</f>
        <v/>
      </c>
      <c r="Q340" s="22">
        <f>IF(ISNUMBER(F340),IF(ISNUMBER(Eingaben!$C$16),IF(F340&gt;G340,1,0),0),0)</f>
        <v/>
      </c>
      <c r="R340" s="22">
        <f>IF(ISNUMBER(D340),IF(ISNUMBER(E340),IF(_xlfn.DAYS(DATE(YEAR(E340),MONTH(E340),DAY(E340)),DATE(YEAR(D340),MONTH(D340),DAY(D340)))=0,1,0),0),0)</f>
        <v/>
      </c>
      <c r="S340" s="22">
        <f>IF(J340=1,IF(ISNUMBER(Eingaben!$C$16),IF(K340+L340+M340+R340=0,IF(G340=0,1,0),0),0),0)</f>
        <v/>
      </c>
    </row>
    <row r="341">
      <c r="A341" s="22" t="n">
        <v>337</v>
      </c>
      <c r="B341" s="24" t="n"/>
      <c r="C341" s="24" t="n"/>
      <c r="D341" s="25" t="n"/>
      <c r="E341" s="25" t="n"/>
      <c r="F341" s="26" t="n"/>
      <c r="G341" s="27">
        <f>IF(ISNUMBER(Eingaben!$C$16),IF(ISNUMBER(D341),IF(LEN(E341)=0,MAX(0,_xlfn.DAYS(Eingaben!$C$17,MAX(DATE(YEAR(D341),MONTH(D341),DAY(D341)),Eingaben!$C$16))+1),IF(ISNUMBER(E341),IF(_xlfn.DAYS(DATE(YEAR(E341),MONTH(E341),DAY(E341)),DATE(YEAR(D341),MONTH(D341),DAY(D341)))&lt;0,0,MAX(0,MIN(_xlfn.DAYS(Eingaben!$C$17,MAX(DATE(YEAR(D341),MONTH(D341),DAY(D341)),Eingaben!$C$16)),MAX(_xlfn.DAYS(DATE(YEAR(E341),MONTH(E341),DAY(E341)),MAX(DATE(YEAR(D341),MONTH(D341),DAY(D341)),Eingaben!$C$16))-1+Eingaben!$C$19,_xlfn.DAYS(DATE(YEAR(D341),MONTH(D341),DAY(D341)),MAX(DATE(YEAR(D341),MONTH(D341),DAY(D341)),Eingaben!$C$16))))+1)),0)),0),0)</f>
        <v/>
      </c>
      <c r="H341" s="27">
        <f>MAX(0,G341-IF(ISNUMBER(F341),MAX(0,F341),0))</f>
        <v/>
      </c>
      <c r="I341" s="27">
        <f>MID(IF(K341=1,"; Einzug fehlt oder ist kein Datum","")&amp;IF(L341=1,"; Auszug ist kein Datum","")&amp;IF(M341=1,"; Auszug liegt vor Einzug","")&amp;IF(N341=1,"; Bewohner-ID fehlt","")&amp;IF(O341=1,"; Bewohner-ID doppelt","")&amp;IF(P341=1,"; Abwesenheitstage ungültig (ganze Zahl ab 0)","")&amp;IF(Q341=1,"; Abwesenheit größer als Aufenthaltstage","")&amp;IF(R341=1,"; Ein- und Auszug am selben Tag (Zählregel laut Vertrag prüfen)","")&amp;IF(S341=1,"; Kein Aufenthaltstag im Abrechnungsmonat",""),3,400)</f>
        <v/>
      </c>
      <c r="J341" s="22">
        <f>IF(LEN(B341)+LEN(C341)+LEN(D341)+LEN(E341)+LEN(F341)&gt;0,1,0)</f>
        <v/>
      </c>
      <c r="K341" s="22">
        <f>IF(J341=1,IF(ISNUMBER(D341),0,1),0)</f>
        <v/>
      </c>
      <c r="L341" s="22">
        <f>IF(LEN(E341)&gt;0,IF(ISNUMBER(E341),0,1),0)</f>
        <v/>
      </c>
      <c r="M341" s="22">
        <f>IF(ISNUMBER(D341),IF(ISNUMBER(E341),IF(_xlfn.DAYS(DATE(YEAR(E341),MONTH(E341),DAY(E341)),DATE(YEAR(D341),MONTH(D341),DAY(D341)))&lt;0,1,0),0),0)</f>
        <v/>
      </c>
      <c r="N341" s="22">
        <f>IF(J341=1,IF(LEN(B341)&gt;0,0,1),0)</f>
        <v/>
      </c>
      <c r="O341" s="22">
        <f>IF(LEN(B341)&gt;0,IF(SUMPRODUCT(($B$5:$B$504=B341)*1)&gt;1,1,0),0)</f>
        <v/>
      </c>
      <c r="P341" s="22">
        <f>IF(LEN(F341)&gt;0,IF(ISNUMBER(F341),IF(F341&lt;0,1,IF(F341&lt;&gt;INT(F341),1,0)),1),0)</f>
        <v/>
      </c>
      <c r="Q341" s="22">
        <f>IF(ISNUMBER(F341),IF(ISNUMBER(Eingaben!$C$16),IF(F341&gt;G341,1,0),0),0)</f>
        <v/>
      </c>
      <c r="R341" s="22">
        <f>IF(ISNUMBER(D341),IF(ISNUMBER(E341),IF(_xlfn.DAYS(DATE(YEAR(E341),MONTH(E341),DAY(E341)),DATE(YEAR(D341),MONTH(D341),DAY(D341)))=0,1,0),0),0)</f>
        <v/>
      </c>
      <c r="S341" s="22">
        <f>IF(J341=1,IF(ISNUMBER(Eingaben!$C$16),IF(K341+L341+M341+R341=0,IF(G341=0,1,0),0),0),0)</f>
        <v/>
      </c>
    </row>
    <row r="342">
      <c r="A342" s="22" t="n">
        <v>338</v>
      </c>
      <c r="B342" s="24" t="n"/>
      <c r="C342" s="24" t="n"/>
      <c r="D342" s="25" t="n"/>
      <c r="E342" s="25" t="n"/>
      <c r="F342" s="26" t="n"/>
      <c r="G342" s="27">
        <f>IF(ISNUMBER(Eingaben!$C$16),IF(ISNUMBER(D342),IF(LEN(E342)=0,MAX(0,_xlfn.DAYS(Eingaben!$C$17,MAX(DATE(YEAR(D342),MONTH(D342),DAY(D342)),Eingaben!$C$16))+1),IF(ISNUMBER(E342),IF(_xlfn.DAYS(DATE(YEAR(E342),MONTH(E342),DAY(E342)),DATE(YEAR(D342),MONTH(D342),DAY(D342)))&lt;0,0,MAX(0,MIN(_xlfn.DAYS(Eingaben!$C$17,MAX(DATE(YEAR(D342),MONTH(D342),DAY(D342)),Eingaben!$C$16)),MAX(_xlfn.DAYS(DATE(YEAR(E342),MONTH(E342),DAY(E342)),MAX(DATE(YEAR(D342),MONTH(D342),DAY(D342)),Eingaben!$C$16))-1+Eingaben!$C$19,_xlfn.DAYS(DATE(YEAR(D342),MONTH(D342),DAY(D342)),MAX(DATE(YEAR(D342),MONTH(D342),DAY(D342)),Eingaben!$C$16))))+1)),0)),0),0)</f>
        <v/>
      </c>
      <c r="H342" s="27">
        <f>MAX(0,G342-IF(ISNUMBER(F342),MAX(0,F342),0))</f>
        <v/>
      </c>
      <c r="I342" s="27">
        <f>MID(IF(K342=1,"; Einzug fehlt oder ist kein Datum","")&amp;IF(L342=1,"; Auszug ist kein Datum","")&amp;IF(M342=1,"; Auszug liegt vor Einzug","")&amp;IF(N342=1,"; Bewohner-ID fehlt","")&amp;IF(O342=1,"; Bewohner-ID doppelt","")&amp;IF(P342=1,"; Abwesenheitstage ungültig (ganze Zahl ab 0)","")&amp;IF(Q342=1,"; Abwesenheit größer als Aufenthaltstage","")&amp;IF(R342=1,"; Ein- und Auszug am selben Tag (Zählregel laut Vertrag prüfen)","")&amp;IF(S342=1,"; Kein Aufenthaltstag im Abrechnungsmonat",""),3,400)</f>
        <v/>
      </c>
      <c r="J342" s="22">
        <f>IF(LEN(B342)+LEN(C342)+LEN(D342)+LEN(E342)+LEN(F342)&gt;0,1,0)</f>
        <v/>
      </c>
      <c r="K342" s="22">
        <f>IF(J342=1,IF(ISNUMBER(D342),0,1),0)</f>
        <v/>
      </c>
      <c r="L342" s="22">
        <f>IF(LEN(E342)&gt;0,IF(ISNUMBER(E342),0,1),0)</f>
        <v/>
      </c>
      <c r="M342" s="22">
        <f>IF(ISNUMBER(D342),IF(ISNUMBER(E342),IF(_xlfn.DAYS(DATE(YEAR(E342),MONTH(E342),DAY(E342)),DATE(YEAR(D342),MONTH(D342),DAY(D342)))&lt;0,1,0),0),0)</f>
        <v/>
      </c>
      <c r="N342" s="22">
        <f>IF(J342=1,IF(LEN(B342)&gt;0,0,1),0)</f>
        <v/>
      </c>
      <c r="O342" s="22">
        <f>IF(LEN(B342)&gt;0,IF(SUMPRODUCT(($B$5:$B$504=B342)*1)&gt;1,1,0),0)</f>
        <v/>
      </c>
      <c r="P342" s="22">
        <f>IF(LEN(F342)&gt;0,IF(ISNUMBER(F342),IF(F342&lt;0,1,IF(F342&lt;&gt;INT(F342),1,0)),1),0)</f>
        <v/>
      </c>
      <c r="Q342" s="22">
        <f>IF(ISNUMBER(F342),IF(ISNUMBER(Eingaben!$C$16),IF(F342&gt;G342,1,0),0),0)</f>
        <v/>
      </c>
      <c r="R342" s="22">
        <f>IF(ISNUMBER(D342),IF(ISNUMBER(E342),IF(_xlfn.DAYS(DATE(YEAR(E342),MONTH(E342),DAY(E342)),DATE(YEAR(D342),MONTH(D342),DAY(D342)))=0,1,0),0),0)</f>
        <v/>
      </c>
      <c r="S342" s="22">
        <f>IF(J342=1,IF(ISNUMBER(Eingaben!$C$16),IF(K342+L342+M342+R342=0,IF(G342=0,1,0),0),0),0)</f>
        <v/>
      </c>
    </row>
    <row r="343">
      <c r="A343" s="22" t="n">
        <v>339</v>
      </c>
      <c r="B343" s="24" t="n"/>
      <c r="C343" s="24" t="n"/>
      <c r="D343" s="25" t="n"/>
      <c r="E343" s="25" t="n"/>
      <c r="F343" s="26" t="n"/>
      <c r="G343" s="27">
        <f>IF(ISNUMBER(Eingaben!$C$16),IF(ISNUMBER(D343),IF(LEN(E343)=0,MAX(0,_xlfn.DAYS(Eingaben!$C$17,MAX(DATE(YEAR(D343),MONTH(D343),DAY(D343)),Eingaben!$C$16))+1),IF(ISNUMBER(E343),IF(_xlfn.DAYS(DATE(YEAR(E343),MONTH(E343),DAY(E343)),DATE(YEAR(D343),MONTH(D343),DAY(D343)))&lt;0,0,MAX(0,MIN(_xlfn.DAYS(Eingaben!$C$17,MAX(DATE(YEAR(D343),MONTH(D343),DAY(D343)),Eingaben!$C$16)),MAX(_xlfn.DAYS(DATE(YEAR(E343),MONTH(E343),DAY(E343)),MAX(DATE(YEAR(D343),MONTH(D343),DAY(D343)),Eingaben!$C$16))-1+Eingaben!$C$19,_xlfn.DAYS(DATE(YEAR(D343),MONTH(D343),DAY(D343)),MAX(DATE(YEAR(D343),MONTH(D343),DAY(D343)),Eingaben!$C$16))))+1)),0)),0),0)</f>
        <v/>
      </c>
      <c r="H343" s="27">
        <f>MAX(0,G343-IF(ISNUMBER(F343),MAX(0,F343),0))</f>
        <v/>
      </c>
      <c r="I343" s="27">
        <f>MID(IF(K343=1,"; Einzug fehlt oder ist kein Datum","")&amp;IF(L343=1,"; Auszug ist kein Datum","")&amp;IF(M343=1,"; Auszug liegt vor Einzug","")&amp;IF(N343=1,"; Bewohner-ID fehlt","")&amp;IF(O343=1,"; Bewohner-ID doppelt","")&amp;IF(P343=1,"; Abwesenheitstage ungültig (ganze Zahl ab 0)","")&amp;IF(Q343=1,"; Abwesenheit größer als Aufenthaltstage","")&amp;IF(R343=1,"; Ein- und Auszug am selben Tag (Zählregel laut Vertrag prüfen)","")&amp;IF(S343=1,"; Kein Aufenthaltstag im Abrechnungsmonat",""),3,400)</f>
        <v/>
      </c>
      <c r="J343" s="22">
        <f>IF(LEN(B343)+LEN(C343)+LEN(D343)+LEN(E343)+LEN(F343)&gt;0,1,0)</f>
        <v/>
      </c>
      <c r="K343" s="22">
        <f>IF(J343=1,IF(ISNUMBER(D343),0,1),0)</f>
        <v/>
      </c>
      <c r="L343" s="22">
        <f>IF(LEN(E343)&gt;0,IF(ISNUMBER(E343),0,1),0)</f>
        <v/>
      </c>
      <c r="M343" s="22">
        <f>IF(ISNUMBER(D343),IF(ISNUMBER(E343),IF(_xlfn.DAYS(DATE(YEAR(E343),MONTH(E343),DAY(E343)),DATE(YEAR(D343),MONTH(D343),DAY(D343)))&lt;0,1,0),0),0)</f>
        <v/>
      </c>
      <c r="N343" s="22">
        <f>IF(J343=1,IF(LEN(B343)&gt;0,0,1),0)</f>
        <v/>
      </c>
      <c r="O343" s="22">
        <f>IF(LEN(B343)&gt;0,IF(SUMPRODUCT(($B$5:$B$504=B343)*1)&gt;1,1,0),0)</f>
        <v/>
      </c>
      <c r="P343" s="22">
        <f>IF(LEN(F343)&gt;0,IF(ISNUMBER(F343),IF(F343&lt;0,1,IF(F343&lt;&gt;INT(F343),1,0)),1),0)</f>
        <v/>
      </c>
      <c r="Q343" s="22">
        <f>IF(ISNUMBER(F343),IF(ISNUMBER(Eingaben!$C$16),IF(F343&gt;G343,1,0),0),0)</f>
        <v/>
      </c>
      <c r="R343" s="22">
        <f>IF(ISNUMBER(D343),IF(ISNUMBER(E343),IF(_xlfn.DAYS(DATE(YEAR(E343),MONTH(E343),DAY(E343)),DATE(YEAR(D343),MONTH(D343),DAY(D343)))=0,1,0),0),0)</f>
        <v/>
      </c>
      <c r="S343" s="22">
        <f>IF(J343=1,IF(ISNUMBER(Eingaben!$C$16),IF(K343+L343+M343+R343=0,IF(G343=0,1,0),0),0),0)</f>
        <v/>
      </c>
    </row>
    <row r="344">
      <c r="A344" s="22" t="n">
        <v>340</v>
      </c>
      <c r="B344" s="24" t="n"/>
      <c r="C344" s="24" t="n"/>
      <c r="D344" s="25" t="n"/>
      <c r="E344" s="25" t="n"/>
      <c r="F344" s="26" t="n"/>
      <c r="G344" s="27">
        <f>IF(ISNUMBER(Eingaben!$C$16),IF(ISNUMBER(D344),IF(LEN(E344)=0,MAX(0,_xlfn.DAYS(Eingaben!$C$17,MAX(DATE(YEAR(D344),MONTH(D344),DAY(D344)),Eingaben!$C$16))+1),IF(ISNUMBER(E344),IF(_xlfn.DAYS(DATE(YEAR(E344),MONTH(E344),DAY(E344)),DATE(YEAR(D344),MONTH(D344),DAY(D344)))&lt;0,0,MAX(0,MIN(_xlfn.DAYS(Eingaben!$C$17,MAX(DATE(YEAR(D344),MONTH(D344),DAY(D344)),Eingaben!$C$16)),MAX(_xlfn.DAYS(DATE(YEAR(E344),MONTH(E344),DAY(E344)),MAX(DATE(YEAR(D344),MONTH(D344),DAY(D344)),Eingaben!$C$16))-1+Eingaben!$C$19,_xlfn.DAYS(DATE(YEAR(D344),MONTH(D344),DAY(D344)),MAX(DATE(YEAR(D344),MONTH(D344),DAY(D344)),Eingaben!$C$16))))+1)),0)),0),0)</f>
        <v/>
      </c>
      <c r="H344" s="27">
        <f>MAX(0,G344-IF(ISNUMBER(F344),MAX(0,F344),0))</f>
        <v/>
      </c>
      <c r="I344" s="27">
        <f>MID(IF(K344=1,"; Einzug fehlt oder ist kein Datum","")&amp;IF(L344=1,"; Auszug ist kein Datum","")&amp;IF(M344=1,"; Auszug liegt vor Einzug","")&amp;IF(N344=1,"; Bewohner-ID fehlt","")&amp;IF(O344=1,"; Bewohner-ID doppelt","")&amp;IF(P344=1,"; Abwesenheitstage ungültig (ganze Zahl ab 0)","")&amp;IF(Q344=1,"; Abwesenheit größer als Aufenthaltstage","")&amp;IF(R344=1,"; Ein- und Auszug am selben Tag (Zählregel laut Vertrag prüfen)","")&amp;IF(S344=1,"; Kein Aufenthaltstag im Abrechnungsmonat",""),3,400)</f>
        <v/>
      </c>
      <c r="J344" s="22">
        <f>IF(LEN(B344)+LEN(C344)+LEN(D344)+LEN(E344)+LEN(F344)&gt;0,1,0)</f>
        <v/>
      </c>
      <c r="K344" s="22">
        <f>IF(J344=1,IF(ISNUMBER(D344),0,1),0)</f>
        <v/>
      </c>
      <c r="L344" s="22">
        <f>IF(LEN(E344)&gt;0,IF(ISNUMBER(E344),0,1),0)</f>
        <v/>
      </c>
      <c r="M344" s="22">
        <f>IF(ISNUMBER(D344),IF(ISNUMBER(E344),IF(_xlfn.DAYS(DATE(YEAR(E344),MONTH(E344),DAY(E344)),DATE(YEAR(D344),MONTH(D344),DAY(D344)))&lt;0,1,0),0),0)</f>
        <v/>
      </c>
      <c r="N344" s="22">
        <f>IF(J344=1,IF(LEN(B344)&gt;0,0,1),0)</f>
        <v/>
      </c>
      <c r="O344" s="22">
        <f>IF(LEN(B344)&gt;0,IF(SUMPRODUCT(($B$5:$B$504=B344)*1)&gt;1,1,0),0)</f>
        <v/>
      </c>
      <c r="P344" s="22">
        <f>IF(LEN(F344)&gt;0,IF(ISNUMBER(F344),IF(F344&lt;0,1,IF(F344&lt;&gt;INT(F344),1,0)),1),0)</f>
        <v/>
      </c>
      <c r="Q344" s="22">
        <f>IF(ISNUMBER(F344),IF(ISNUMBER(Eingaben!$C$16),IF(F344&gt;G344,1,0),0),0)</f>
        <v/>
      </c>
      <c r="R344" s="22">
        <f>IF(ISNUMBER(D344),IF(ISNUMBER(E344),IF(_xlfn.DAYS(DATE(YEAR(E344),MONTH(E344),DAY(E344)),DATE(YEAR(D344),MONTH(D344),DAY(D344)))=0,1,0),0),0)</f>
        <v/>
      </c>
      <c r="S344" s="22">
        <f>IF(J344=1,IF(ISNUMBER(Eingaben!$C$16),IF(K344+L344+M344+R344=0,IF(G344=0,1,0),0),0),0)</f>
        <v/>
      </c>
    </row>
    <row r="345">
      <c r="A345" s="22" t="n">
        <v>341</v>
      </c>
      <c r="B345" s="24" t="n"/>
      <c r="C345" s="24" t="n"/>
      <c r="D345" s="25" t="n"/>
      <c r="E345" s="25" t="n"/>
      <c r="F345" s="26" t="n"/>
      <c r="G345" s="27">
        <f>IF(ISNUMBER(Eingaben!$C$16),IF(ISNUMBER(D345),IF(LEN(E345)=0,MAX(0,_xlfn.DAYS(Eingaben!$C$17,MAX(DATE(YEAR(D345),MONTH(D345),DAY(D345)),Eingaben!$C$16))+1),IF(ISNUMBER(E345),IF(_xlfn.DAYS(DATE(YEAR(E345),MONTH(E345),DAY(E345)),DATE(YEAR(D345),MONTH(D345),DAY(D345)))&lt;0,0,MAX(0,MIN(_xlfn.DAYS(Eingaben!$C$17,MAX(DATE(YEAR(D345),MONTH(D345),DAY(D345)),Eingaben!$C$16)),MAX(_xlfn.DAYS(DATE(YEAR(E345),MONTH(E345),DAY(E345)),MAX(DATE(YEAR(D345),MONTH(D345),DAY(D345)),Eingaben!$C$16))-1+Eingaben!$C$19,_xlfn.DAYS(DATE(YEAR(D345),MONTH(D345),DAY(D345)),MAX(DATE(YEAR(D345),MONTH(D345),DAY(D345)),Eingaben!$C$16))))+1)),0)),0),0)</f>
        <v/>
      </c>
      <c r="H345" s="27">
        <f>MAX(0,G345-IF(ISNUMBER(F345),MAX(0,F345),0))</f>
        <v/>
      </c>
      <c r="I345" s="27">
        <f>MID(IF(K345=1,"; Einzug fehlt oder ist kein Datum","")&amp;IF(L345=1,"; Auszug ist kein Datum","")&amp;IF(M345=1,"; Auszug liegt vor Einzug","")&amp;IF(N345=1,"; Bewohner-ID fehlt","")&amp;IF(O345=1,"; Bewohner-ID doppelt","")&amp;IF(P345=1,"; Abwesenheitstage ungültig (ganze Zahl ab 0)","")&amp;IF(Q345=1,"; Abwesenheit größer als Aufenthaltstage","")&amp;IF(R345=1,"; Ein- und Auszug am selben Tag (Zählregel laut Vertrag prüfen)","")&amp;IF(S345=1,"; Kein Aufenthaltstag im Abrechnungsmonat",""),3,400)</f>
        <v/>
      </c>
      <c r="J345" s="22">
        <f>IF(LEN(B345)+LEN(C345)+LEN(D345)+LEN(E345)+LEN(F345)&gt;0,1,0)</f>
        <v/>
      </c>
      <c r="K345" s="22">
        <f>IF(J345=1,IF(ISNUMBER(D345),0,1),0)</f>
        <v/>
      </c>
      <c r="L345" s="22">
        <f>IF(LEN(E345)&gt;0,IF(ISNUMBER(E345),0,1),0)</f>
        <v/>
      </c>
      <c r="M345" s="22">
        <f>IF(ISNUMBER(D345),IF(ISNUMBER(E345),IF(_xlfn.DAYS(DATE(YEAR(E345),MONTH(E345),DAY(E345)),DATE(YEAR(D345),MONTH(D345),DAY(D345)))&lt;0,1,0),0),0)</f>
        <v/>
      </c>
      <c r="N345" s="22">
        <f>IF(J345=1,IF(LEN(B345)&gt;0,0,1),0)</f>
        <v/>
      </c>
      <c r="O345" s="22">
        <f>IF(LEN(B345)&gt;0,IF(SUMPRODUCT(($B$5:$B$504=B345)*1)&gt;1,1,0),0)</f>
        <v/>
      </c>
      <c r="P345" s="22">
        <f>IF(LEN(F345)&gt;0,IF(ISNUMBER(F345),IF(F345&lt;0,1,IF(F345&lt;&gt;INT(F345),1,0)),1),0)</f>
        <v/>
      </c>
      <c r="Q345" s="22">
        <f>IF(ISNUMBER(F345),IF(ISNUMBER(Eingaben!$C$16),IF(F345&gt;G345,1,0),0),0)</f>
        <v/>
      </c>
      <c r="R345" s="22">
        <f>IF(ISNUMBER(D345),IF(ISNUMBER(E345),IF(_xlfn.DAYS(DATE(YEAR(E345),MONTH(E345),DAY(E345)),DATE(YEAR(D345),MONTH(D345),DAY(D345)))=0,1,0),0),0)</f>
        <v/>
      </c>
      <c r="S345" s="22">
        <f>IF(J345=1,IF(ISNUMBER(Eingaben!$C$16),IF(K345+L345+M345+R345=0,IF(G345=0,1,0),0),0),0)</f>
        <v/>
      </c>
    </row>
    <row r="346">
      <c r="A346" s="22" t="n">
        <v>342</v>
      </c>
      <c r="B346" s="24" t="n"/>
      <c r="C346" s="24" t="n"/>
      <c r="D346" s="25" t="n"/>
      <c r="E346" s="25" t="n"/>
      <c r="F346" s="26" t="n"/>
      <c r="G346" s="27">
        <f>IF(ISNUMBER(Eingaben!$C$16),IF(ISNUMBER(D346),IF(LEN(E346)=0,MAX(0,_xlfn.DAYS(Eingaben!$C$17,MAX(DATE(YEAR(D346),MONTH(D346),DAY(D346)),Eingaben!$C$16))+1),IF(ISNUMBER(E346),IF(_xlfn.DAYS(DATE(YEAR(E346),MONTH(E346),DAY(E346)),DATE(YEAR(D346),MONTH(D346),DAY(D346)))&lt;0,0,MAX(0,MIN(_xlfn.DAYS(Eingaben!$C$17,MAX(DATE(YEAR(D346),MONTH(D346),DAY(D346)),Eingaben!$C$16)),MAX(_xlfn.DAYS(DATE(YEAR(E346),MONTH(E346),DAY(E346)),MAX(DATE(YEAR(D346),MONTH(D346),DAY(D346)),Eingaben!$C$16))-1+Eingaben!$C$19,_xlfn.DAYS(DATE(YEAR(D346),MONTH(D346),DAY(D346)),MAX(DATE(YEAR(D346),MONTH(D346),DAY(D346)),Eingaben!$C$16))))+1)),0)),0),0)</f>
        <v/>
      </c>
      <c r="H346" s="27">
        <f>MAX(0,G346-IF(ISNUMBER(F346),MAX(0,F346),0))</f>
        <v/>
      </c>
      <c r="I346" s="27">
        <f>MID(IF(K346=1,"; Einzug fehlt oder ist kein Datum","")&amp;IF(L346=1,"; Auszug ist kein Datum","")&amp;IF(M346=1,"; Auszug liegt vor Einzug","")&amp;IF(N346=1,"; Bewohner-ID fehlt","")&amp;IF(O346=1,"; Bewohner-ID doppelt","")&amp;IF(P346=1,"; Abwesenheitstage ungültig (ganze Zahl ab 0)","")&amp;IF(Q346=1,"; Abwesenheit größer als Aufenthaltstage","")&amp;IF(R346=1,"; Ein- und Auszug am selben Tag (Zählregel laut Vertrag prüfen)","")&amp;IF(S346=1,"; Kein Aufenthaltstag im Abrechnungsmonat",""),3,400)</f>
        <v/>
      </c>
      <c r="J346" s="22">
        <f>IF(LEN(B346)+LEN(C346)+LEN(D346)+LEN(E346)+LEN(F346)&gt;0,1,0)</f>
        <v/>
      </c>
      <c r="K346" s="22">
        <f>IF(J346=1,IF(ISNUMBER(D346),0,1),0)</f>
        <v/>
      </c>
      <c r="L346" s="22">
        <f>IF(LEN(E346)&gt;0,IF(ISNUMBER(E346),0,1),0)</f>
        <v/>
      </c>
      <c r="M346" s="22">
        <f>IF(ISNUMBER(D346),IF(ISNUMBER(E346),IF(_xlfn.DAYS(DATE(YEAR(E346),MONTH(E346),DAY(E346)),DATE(YEAR(D346),MONTH(D346),DAY(D346)))&lt;0,1,0),0),0)</f>
        <v/>
      </c>
      <c r="N346" s="22">
        <f>IF(J346=1,IF(LEN(B346)&gt;0,0,1),0)</f>
        <v/>
      </c>
      <c r="O346" s="22">
        <f>IF(LEN(B346)&gt;0,IF(SUMPRODUCT(($B$5:$B$504=B346)*1)&gt;1,1,0),0)</f>
        <v/>
      </c>
      <c r="P346" s="22">
        <f>IF(LEN(F346)&gt;0,IF(ISNUMBER(F346),IF(F346&lt;0,1,IF(F346&lt;&gt;INT(F346),1,0)),1),0)</f>
        <v/>
      </c>
      <c r="Q346" s="22">
        <f>IF(ISNUMBER(F346),IF(ISNUMBER(Eingaben!$C$16),IF(F346&gt;G346,1,0),0),0)</f>
        <v/>
      </c>
      <c r="R346" s="22">
        <f>IF(ISNUMBER(D346),IF(ISNUMBER(E346),IF(_xlfn.DAYS(DATE(YEAR(E346),MONTH(E346),DAY(E346)),DATE(YEAR(D346),MONTH(D346),DAY(D346)))=0,1,0),0),0)</f>
        <v/>
      </c>
      <c r="S346" s="22">
        <f>IF(J346=1,IF(ISNUMBER(Eingaben!$C$16),IF(K346+L346+M346+R346=0,IF(G346=0,1,0),0),0),0)</f>
        <v/>
      </c>
    </row>
    <row r="347">
      <c r="A347" s="22" t="n">
        <v>343</v>
      </c>
      <c r="B347" s="24" t="n"/>
      <c r="C347" s="24" t="n"/>
      <c r="D347" s="25" t="n"/>
      <c r="E347" s="25" t="n"/>
      <c r="F347" s="26" t="n"/>
      <c r="G347" s="27">
        <f>IF(ISNUMBER(Eingaben!$C$16),IF(ISNUMBER(D347),IF(LEN(E347)=0,MAX(0,_xlfn.DAYS(Eingaben!$C$17,MAX(DATE(YEAR(D347),MONTH(D347),DAY(D347)),Eingaben!$C$16))+1),IF(ISNUMBER(E347),IF(_xlfn.DAYS(DATE(YEAR(E347),MONTH(E347),DAY(E347)),DATE(YEAR(D347),MONTH(D347),DAY(D347)))&lt;0,0,MAX(0,MIN(_xlfn.DAYS(Eingaben!$C$17,MAX(DATE(YEAR(D347),MONTH(D347),DAY(D347)),Eingaben!$C$16)),MAX(_xlfn.DAYS(DATE(YEAR(E347),MONTH(E347),DAY(E347)),MAX(DATE(YEAR(D347),MONTH(D347),DAY(D347)),Eingaben!$C$16))-1+Eingaben!$C$19,_xlfn.DAYS(DATE(YEAR(D347),MONTH(D347),DAY(D347)),MAX(DATE(YEAR(D347),MONTH(D347),DAY(D347)),Eingaben!$C$16))))+1)),0)),0),0)</f>
        <v/>
      </c>
      <c r="H347" s="27">
        <f>MAX(0,G347-IF(ISNUMBER(F347),MAX(0,F347),0))</f>
        <v/>
      </c>
      <c r="I347" s="27">
        <f>MID(IF(K347=1,"; Einzug fehlt oder ist kein Datum","")&amp;IF(L347=1,"; Auszug ist kein Datum","")&amp;IF(M347=1,"; Auszug liegt vor Einzug","")&amp;IF(N347=1,"; Bewohner-ID fehlt","")&amp;IF(O347=1,"; Bewohner-ID doppelt","")&amp;IF(P347=1,"; Abwesenheitstage ungültig (ganze Zahl ab 0)","")&amp;IF(Q347=1,"; Abwesenheit größer als Aufenthaltstage","")&amp;IF(R347=1,"; Ein- und Auszug am selben Tag (Zählregel laut Vertrag prüfen)","")&amp;IF(S347=1,"; Kein Aufenthaltstag im Abrechnungsmonat",""),3,400)</f>
        <v/>
      </c>
      <c r="J347" s="22">
        <f>IF(LEN(B347)+LEN(C347)+LEN(D347)+LEN(E347)+LEN(F347)&gt;0,1,0)</f>
        <v/>
      </c>
      <c r="K347" s="22">
        <f>IF(J347=1,IF(ISNUMBER(D347),0,1),0)</f>
        <v/>
      </c>
      <c r="L347" s="22">
        <f>IF(LEN(E347)&gt;0,IF(ISNUMBER(E347),0,1),0)</f>
        <v/>
      </c>
      <c r="M347" s="22">
        <f>IF(ISNUMBER(D347),IF(ISNUMBER(E347),IF(_xlfn.DAYS(DATE(YEAR(E347),MONTH(E347),DAY(E347)),DATE(YEAR(D347),MONTH(D347),DAY(D347)))&lt;0,1,0),0),0)</f>
        <v/>
      </c>
      <c r="N347" s="22">
        <f>IF(J347=1,IF(LEN(B347)&gt;0,0,1),0)</f>
        <v/>
      </c>
      <c r="O347" s="22">
        <f>IF(LEN(B347)&gt;0,IF(SUMPRODUCT(($B$5:$B$504=B347)*1)&gt;1,1,0),0)</f>
        <v/>
      </c>
      <c r="P347" s="22">
        <f>IF(LEN(F347)&gt;0,IF(ISNUMBER(F347),IF(F347&lt;0,1,IF(F347&lt;&gt;INT(F347),1,0)),1),0)</f>
        <v/>
      </c>
      <c r="Q347" s="22">
        <f>IF(ISNUMBER(F347),IF(ISNUMBER(Eingaben!$C$16),IF(F347&gt;G347,1,0),0),0)</f>
        <v/>
      </c>
      <c r="R347" s="22">
        <f>IF(ISNUMBER(D347),IF(ISNUMBER(E347),IF(_xlfn.DAYS(DATE(YEAR(E347),MONTH(E347),DAY(E347)),DATE(YEAR(D347),MONTH(D347),DAY(D347)))=0,1,0),0),0)</f>
        <v/>
      </c>
      <c r="S347" s="22">
        <f>IF(J347=1,IF(ISNUMBER(Eingaben!$C$16),IF(K347+L347+M347+R347=0,IF(G347=0,1,0),0),0),0)</f>
        <v/>
      </c>
    </row>
    <row r="348">
      <c r="A348" s="22" t="n">
        <v>344</v>
      </c>
      <c r="B348" s="24" t="n"/>
      <c r="C348" s="24" t="n"/>
      <c r="D348" s="25" t="n"/>
      <c r="E348" s="25" t="n"/>
      <c r="F348" s="26" t="n"/>
      <c r="G348" s="27">
        <f>IF(ISNUMBER(Eingaben!$C$16),IF(ISNUMBER(D348),IF(LEN(E348)=0,MAX(0,_xlfn.DAYS(Eingaben!$C$17,MAX(DATE(YEAR(D348),MONTH(D348),DAY(D348)),Eingaben!$C$16))+1),IF(ISNUMBER(E348),IF(_xlfn.DAYS(DATE(YEAR(E348),MONTH(E348),DAY(E348)),DATE(YEAR(D348),MONTH(D348),DAY(D348)))&lt;0,0,MAX(0,MIN(_xlfn.DAYS(Eingaben!$C$17,MAX(DATE(YEAR(D348),MONTH(D348),DAY(D348)),Eingaben!$C$16)),MAX(_xlfn.DAYS(DATE(YEAR(E348),MONTH(E348),DAY(E348)),MAX(DATE(YEAR(D348),MONTH(D348),DAY(D348)),Eingaben!$C$16))-1+Eingaben!$C$19,_xlfn.DAYS(DATE(YEAR(D348),MONTH(D348),DAY(D348)),MAX(DATE(YEAR(D348),MONTH(D348),DAY(D348)),Eingaben!$C$16))))+1)),0)),0),0)</f>
        <v/>
      </c>
      <c r="H348" s="27">
        <f>MAX(0,G348-IF(ISNUMBER(F348),MAX(0,F348),0))</f>
        <v/>
      </c>
      <c r="I348" s="27">
        <f>MID(IF(K348=1,"; Einzug fehlt oder ist kein Datum","")&amp;IF(L348=1,"; Auszug ist kein Datum","")&amp;IF(M348=1,"; Auszug liegt vor Einzug","")&amp;IF(N348=1,"; Bewohner-ID fehlt","")&amp;IF(O348=1,"; Bewohner-ID doppelt","")&amp;IF(P348=1,"; Abwesenheitstage ungültig (ganze Zahl ab 0)","")&amp;IF(Q348=1,"; Abwesenheit größer als Aufenthaltstage","")&amp;IF(R348=1,"; Ein- und Auszug am selben Tag (Zählregel laut Vertrag prüfen)","")&amp;IF(S348=1,"; Kein Aufenthaltstag im Abrechnungsmonat",""),3,400)</f>
        <v/>
      </c>
      <c r="J348" s="22">
        <f>IF(LEN(B348)+LEN(C348)+LEN(D348)+LEN(E348)+LEN(F348)&gt;0,1,0)</f>
        <v/>
      </c>
      <c r="K348" s="22">
        <f>IF(J348=1,IF(ISNUMBER(D348),0,1),0)</f>
        <v/>
      </c>
      <c r="L348" s="22">
        <f>IF(LEN(E348)&gt;0,IF(ISNUMBER(E348),0,1),0)</f>
        <v/>
      </c>
      <c r="M348" s="22">
        <f>IF(ISNUMBER(D348),IF(ISNUMBER(E348),IF(_xlfn.DAYS(DATE(YEAR(E348),MONTH(E348),DAY(E348)),DATE(YEAR(D348),MONTH(D348),DAY(D348)))&lt;0,1,0),0),0)</f>
        <v/>
      </c>
      <c r="N348" s="22">
        <f>IF(J348=1,IF(LEN(B348)&gt;0,0,1),0)</f>
        <v/>
      </c>
      <c r="O348" s="22">
        <f>IF(LEN(B348)&gt;0,IF(SUMPRODUCT(($B$5:$B$504=B348)*1)&gt;1,1,0),0)</f>
        <v/>
      </c>
      <c r="P348" s="22">
        <f>IF(LEN(F348)&gt;0,IF(ISNUMBER(F348),IF(F348&lt;0,1,IF(F348&lt;&gt;INT(F348),1,0)),1),0)</f>
        <v/>
      </c>
      <c r="Q348" s="22">
        <f>IF(ISNUMBER(F348),IF(ISNUMBER(Eingaben!$C$16),IF(F348&gt;G348,1,0),0),0)</f>
        <v/>
      </c>
      <c r="R348" s="22">
        <f>IF(ISNUMBER(D348),IF(ISNUMBER(E348),IF(_xlfn.DAYS(DATE(YEAR(E348),MONTH(E348),DAY(E348)),DATE(YEAR(D348),MONTH(D348),DAY(D348)))=0,1,0),0),0)</f>
        <v/>
      </c>
      <c r="S348" s="22">
        <f>IF(J348=1,IF(ISNUMBER(Eingaben!$C$16),IF(K348+L348+M348+R348=0,IF(G348=0,1,0),0),0),0)</f>
        <v/>
      </c>
    </row>
    <row r="349">
      <c r="A349" s="22" t="n">
        <v>345</v>
      </c>
      <c r="B349" s="24" t="n"/>
      <c r="C349" s="24" t="n"/>
      <c r="D349" s="25" t="n"/>
      <c r="E349" s="25" t="n"/>
      <c r="F349" s="26" t="n"/>
      <c r="G349" s="27">
        <f>IF(ISNUMBER(Eingaben!$C$16),IF(ISNUMBER(D349),IF(LEN(E349)=0,MAX(0,_xlfn.DAYS(Eingaben!$C$17,MAX(DATE(YEAR(D349),MONTH(D349),DAY(D349)),Eingaben!$C$16))+1),IF(ISNUMBER(E349),IF(_xlfn.DAYS(DATE(YEAR(E349),MONTH(E349),DAY(E349)),DATE(YEAR(D349),MONTH(D349),DAY(D349)))&lt;0,0,MAX(0,MIN(_xlfn.DAYS(Eingaben!$C$17,MAX(DATE(YEAR(D349),MONTH(D349),DAY(D349)),Eingaben!$C$16)),MAX(_xlfn.DAYS(DATE(YEAR(E349),MONTH(E349),DAY(E349)),MAX(DATE(YEAR(D349),MONTH(D349),DAY(D349)),Eingaben!$C$16))-1+Eingaben!$C$19,_xlfn.DAYS(DATE(YEAR(D349),MONTH(D349),DAY(D349)),MAX(DATE(YEAR(D349),MONTH(D349),DAY(D349)),Eingaben!$C$16))))+1)),0)),0),0)</f>
        <v/>
      </c>
      <c r="H349" s="27">
        <f>MAX(0,G349-IF(ISNUMBER(F349),MAX(0,F349),0))</f>
        <v/>
      </c>
      <c r="I349" s="27">
        <f>MID(IF(K349=1,"; Einzug fehlt oder ist kein Datum","")&amp;IF(L349=1,"; Auszug ist kein Datum","")&amp;IF(M349=1,"; Auszug liegt vor Einzug","")&amp;IF(N349=1,"; Bewohner-ID fehlt","")&amp;IF(O349=1,"; Bewohner-ID doppelt","")&amp;IF(P349=1,"; Abwesenheitstage ungültig (ganze Zahl ab 0)","")&amp;IF(Q349=1,"; Abwesenheit größer als Aufenthaltstage","")&amp;IF(R349=1,"; Ein- und Auszug am selben Tag (Zählregel laut Vertrag prüfen)","")&amp;IF(S349=1,"; Kein Aufenthaltstag im Abrechnungsmonat",""),3,400)</f>
        <v/>
      </c>
      <c r="J349" s="22">
        <f>IF(LEN(B349)+LEN(C349)+LEN(D349)+LEN(E349)+LEN(F349)&gt;0,1,0)</f>
        <v/>
      </c>
      <c r="K349" s="22">
        <f>IF(J349=1,IF(ISNUMBER(D349),0,1),0)</f>
        <v/>
      </c>
      <c r="L349" s="22">
        <f>IF(LEN(E349)&gt;0,IF(ISNUMBER(E349),0,1),0)</f>
        <v/>
      </c>
      <c r="M349" s="22">
        <f>IF(ISNUMBER(D349),IF(ISNUMBER(E349),IF(_xlfn.DAYS(DATE(YEAR(E349),MONTH(E349),DAY(E349)),DATE(YEAR(D349),MONTH(D349),DAY(D349)))&lt;0,1,0),0),0)</f>
        <v/>
      </c>
      <c r="N349" s="22">
        <f>IF(J349=1,IF(LEN(B349)&gt;0,0,1),0)</f>
        <v/>
      </c>
      <c r="O349" s="22">
        <f>IF(LEN(B349)&gt;0,IF(SUMPRODUCT(($B$5:$B$504=B349)*1)&gt;1,1,0),0)</f>
        <v/>
      </c>
      <c r="P349" s="22">
        <f>IF(LEN(F349)&gt;0,IF(ISNUMBER(F349),IF(F349&lt;0,1,IF(F349&lt;&gt;INT(F349),1,0)),1),0)</f>
        <v/>
      </c>
      <c r="Q349" s="22">
        <f>IF(ISNUMBER(F349),IF(ISNUMBER(Eingaben!$C$16),IF(F349&gt;G349,1,0),0),0)</f>
        <v/>
      </c>
      <c r="R349" s="22">
        <f>IF(ISNUMBER(D349),IF(ISNUMBER(E349),IF(_xlfn.DAYS(DATE(YEAR(E349),MONTH(E349),DAY(E349)),DATE(YEAR(D349),MONTH(D349),DAY(D349)))=0,1,0),0),0)</f>
        <v/>
      </c>
      <c r="S349" s="22">
        <f>IF(J349=1,IF(ISNUMBER(Eingaben!$C$16),IF(K349+L349+M349+R349=0,IF(G349=0,1,0),0),0),0)</f>
        <v/>
      </c>
    </row>
    <row r="350">
      <c r="A350" s="22" t="n">
        <v>346</v>
      </c>
      <c r="B350" s="24" t="n"/>
      <c r="C350" s="24" t="n"/>
      <c r="D350" s="25" t="n"/>
      <c r="E350" s="25" t="n"/>
      <c r="F350" s="26" t="n"/>
      <c r="G350" s="27">
        <f>IF(ISNUMBER(Eingaben!$C$16),IF(ISNUMBER(D350),IF(LEN(E350)=0,MAX(0,_xlfn.DAYS(Eingaben!$C$17,MAX(DATE(YEAR(D350),MONTH(D350),DAY(D350)),Eingaben!$C$16))+1),IF(ISNUMBER(E350),IF(_xlfn.DAYS(DATE(YEAR(E350),MONTH(E350),DAY(E350)),DATE(YEAR(D350),MONTH(D350),DAY(D350)))&lt;0,0,MAX(0,MIN(_xlfn.DAYS(Eingaben!$C$17,MAX(DATE(YEAR(D350),MONTH(D350),DAY(D350)),Eingaben!$C$16)),MAX(_xlfn.DAYS(DATE(YEAR(E350),MONTH(E350),DAY(E350)),MAX(DATE(YEAR(D350),MONTH(D350),DAY(D350)),Eingaben!$C$16))-1+Eingaben!$C$19,_xlfn.DAYS(DATE(YEAR(D350),MONTH(D350),DAY(D350)),MAX(DATE(YEAR(D350),MONTH(D350),DAY(D350)),Eingaben!$C$16))))+1)),0)),0),0)</f>
        <v/>
      </c>
      <c r="H350" s="27">
        <f>MAX(0,G350-IF(ISNUMBER(F350),MAX(0,F350),0))</f>
        <v/>
      </c>
      <c r="I350" s="27">
        <f>MID(IF(K350=1,"; Einzug fehlt oder ist kein Datum","")&amp;IF(L350=1,"; Auszug ist kein Datum","")&amp;IF(M350=1,"; Auszug liegt vor Einzug","")&amp;IF(N350=1,"; Bewohner-ID fehlt","")&amp;IF(O350=1,"; Bewohner-ID doppelt","")&amp;IF(P350=1,"; Abwesenheitstage ungültig (ganze Zahl ab 0)","")&amp;IF(Q350=1,"; Abwesenheit größer als Aufenthaltstage","")&amp;IF(R350=1,"; Ein- und Auszug am selben Tag (Zählregel laut Vertrag prüfen)","")&amp;IF(S350=1,"; Kein Aufenthaltstag im Abrechnungsmonat",""),3,400)</f>
        <v/>
      </c>
      <c r="J350" s="22">
        <f>IF(LEN(B350)+LEN(C350)+LEN(D350)+LEN(E350)+LEN(F350)&gt;0,1,0)</f>
        <v/>
      </c>
      <c r="K350" s="22">
        <f>IF(J350=1,IF(ISNUMBER(D350),0,1),0)</f>
        <v/>
      </c>
      <c r="L350" s="22">
        <f>IF(LEN(E350)&gt;0,IF(ISNUMBER(E350),0,1),0)</f>
        <v/>
      </c>
      <c r="M350" s="22">
        <f>IF(ISNUMBER(D350),IF(ISNUMBER(E350),IF(_xlfn.DAYS(DATE(YEAR(E350),MONTH(E350),DAY(E350)),DATE(YEAR(D350),MONTH(D350),DAY(D350)))&lt;0,1,0),0),0)</f>
        <v/>
      </c>
      <c r="N350" s="22">
        <f>IF(J350=1,IF(LEN(B350)&gt;0,0,1),0)</f>
        <v/>
      </c>
      <c r="O350" s="22">
        <f>IF(LEN(B350)&gt;0,IF(SUMPRODUCT(($B$5:$B$504=B350)*1)&gt;1,1,0),0)</f>
        <v/>
      </c>
      <c r="P350" s="22">
        <f>IF(LEN(F350)&gt;0,IF(ISNUMBER(F350),IF(F350&lt;0,1,IF(F350&lt;&gt;INT(F350),1,0)),1),0)</f>
        <v/>
      </c>
      <c r="Q350" s="22">
        <f>IF(ISNUMBER(F350),IF(ISNUMBER(Eingaben!$C$16),IF(F350&gt;G350,1,0),0),0)</f>
        <v/>
      </c>
      <c r="R350" s="22">
        <f>IF(ISNUMBER(D350),IF(ISNUMBER(E350),IF(_xlfn.DAYS(DATE(YEAR(E350),MONTH(E350),DAY(E350)),DATE(YEAR(D350),MONTH(D350),DAY(D350)))=0,1,0),0),0)</f>
        <v/>
      </c>
      <c r="S350" s="22">
        <f>IF(J350=1,IF(ISNUMBER(Eingaben!$C$16),IF(K350+L350+M350+R350=0,IF(G350=0,1,0),0),0),0)</f>
        <v/>
      </c>
    </row>
    <row r="351">
      <c r="A351" s="22" t="n">
        <v>347</v>
      </c>
      <c r="B351" s="24" t="n"/>
      <c r="C351" s="24" t="n"/>
      <c r="D351" s="25" t="n"/>
      <c r="E351" s="25" t="n"/>
      <c r="F351" s="26" t="n"/>
      <c r="G351" s="27">
        <f>IF(ISNUMBER(Eingaben!$C$16),IF(ISNUMBER(D351),IF(LEN(E351)=0,MAX(0,_xlfn.DAYS(Eingaben!$C$17,MAX(DATE(YEAR(D351),MONTH(D351),DAY(D351)),Eingaben!$C$16))+1),IF(ISNUMBER(E351),IF(_xlfn.DAYS(DATE(YEAR(E351),MONTH(E351),DAY(E351)),DATE(YEAR(D351),MONTH(D351),DAY(D351)))&lt;0,0,MAX(0,MIN(_xlfn.DAYS(Eingaben!$C$17,MAX(DATE(YEAR(D351),MONTH(D351),DAY(D351)),Eingaben!$C$16)),MAX(_xlfn.DAYS(DATE(YEAR(E351),MONTH(E351),DAY(E351)),MAX(DATE(YEAR(D351),MONTH(D351),DAY(D351)),Eingaben!$C$16))-1+Eingaben!$C$19,_xlfn.DAYS(DATE(YEAR(D351),MONTH(D351),DAY(D351)),MAX(DATE(YEAR(D351),MONTH(D351),DAY(D351)),Eingaben!$C$16))))+1)),0)),0),0)</f>
        <v/>
      </c>
      <c r="H351" s="27">
        <f>MAX(0,G351-IF(ISNUMBER(F351),MAX(0,F351),0))</f>
        <v/>
      </c>
      <c r="I351" s="27">
        <f>MID(IF(K351=1,"; Einzug fehlt oder ist kein Datum","")&amp;IF(L351=1,"; Auszug ist kein Datum","")&amp;IF(M351=1,"; Auszug liegt vor Einzug","")&amp;IF(N351=1,"; Bewohner-ID fehlt","")&amp;IF(O351=1,"; Bewohner-ID doppelt","")&amp;IF(P351=1,"; Abwesenheitstage ungültig (ganze Zahl ab 0)","")&amp;IF(Q351=1,"; Abwesenheit größer als Aufenthaltstage","")&amp;IF(R351=1,"; Ein- und Auszug am selben Tag (Zählregel laut Vertrag prüfen)","")&amp;IF(S351=1,"; Kein Aufenthaltstag im Abrechnungsmonat",""),3,400)</f>
        <v/>
      </c>
      <c r="J351" s="22">
        <f>IF(LEN(B351)+LEN(C351)+LEN(D351)+LEN(E351)+LEN(F351)&gt;0,1,0)</f>
        <v/>
      </c>
      <c r="K351" s="22">
        <f>IF(J351=1,IF(ISNUMBER(D351),0,1),0)</f>
        <v/>
      </c>
      <c r="L351" s="22">
        <f>IF(LEN(E351)&gt;0,IF(ISNUMBER(E351),0,1),0)</f>
        <v/>
      </c>
      <c r="M351" s="22">
        <f>IF(ISNUMBER(D351),IF(ISNUMBER(E351),IF(_xlfn.DAYS(DATE(YEAR(E351),MONTH(E351),DAY(E351)),DATE(YEAR(D351),MONTH(D351),DAY(D351)))&lt;0,1,0),0),0)</f>
        <v/>
      </c>
      <c r="N351" s="22">
        <f>IF(J351=1,IF(LEN(B351)&gt;0,0,1),0)</f>
        <v/>
      </c>
      <c r="O351" s="22">
        <f>IF(LEN(B351)&gt;0,IF(SUMPRODUCT(($B$5:$B$504=B351)*1)&gt;1,1,0),0)</f>
        <v/>
      </c>
      <c r="P351" s="22">
        <f>IF(LEN(F351)&gt;0,IF(ISNUMBER(F351),IF(F351&lt;0,1,IF(F351&lt;&gt;INT(F351),1,0)),1),0)</f>
        <v/>
      </c>
      <c r="Q351" s="22">
        <f>IF(ISNUMBER(F351),IF(ISNUMBER(Eingaben!$C$16),IF(F351&gt;G351,1,0),0),0)</f>
        <v/>
      </c>
      <c r="R351" s="22">
        <f>IF(ISNUMBER(D351),IF(ISNUMBER(E351),IF(_xlfn.DAYS(DATE(YEAR(E351),MONTH(E351),DAY(E351)),DATE(YEAR(D351),MONTH(D351),DAY(D351)))=0,1,0),0),0)</f>
        <v/>
      </c>
      <c r="S351" s="22">
        <f>IF(J351=1,IF(ISNUMBER(Eingaben!$C$16),IF(K351+L351+M351+R351=0,IF(G351=0,1,0),0),0),0)</f>
        <v/>
      </c>
    </row>
    <row r="352">
      <c r="A352" s="22" t="n">
        <v>348</v>
      </c>
      <c r="B352" s="24" t="n"/>
      <c r="C352" s="24" t="n"/>
      <c r="D352" s="25" t="n"/>
      <c r="E352" s="25" t="n"/>
      <c r="F352" s="26" t="n"/>
      <c r="G352" s="27">
        <f>IF(ISNUMBER(Eingaben!$C$16),IF(ISNUMBER(D352),IF(LEN(E352)=0,MAX(0,_xlfn.DAYS(Eingaben!$C$17,MAX(DATE(YEAR(D352),MONTH(D352),DAY(D352)),Eingaben!$C$16))+1),IF(ISNUMBER(E352),IF(_xlfn.DAYS(DATE(YEAR(E352),MONTH(E352),DAY(E352)),DATE(YEAR(D352),MONTH(D352),DAY(D352)))&lt;0,0,MAX(0,MIN(_xlfn.DAYS(Eingaben!$C$17,MAX(DATE(YEAR(D352),MONTH(D352),DAY(D352)),Eingaben!$C$16)),MAX(_xlfn.DAYS(DATE(YEAR(E352),MONTH(E352),DAY(E352)),MAX(DATE(YEAR(D352),MONTH(D352),DAY(D352)),Eingaben!$C$16))-1+Eingaben!$C$19,_xlfn.DAYS(DATE(YEAR(D352),MONTH(D352),DAY(D352)),MAX(DATE(YEAR(D352),MONTH(D352),DAY(D352)),Eingaben!$C$16))))+1)),0)),0),0)</f>
        <v/>
      </c>
      <c r="H352" s="27">
        <f>MAX(0,G352-IF(ISNUMBER(F352),MAX(0,F352),0))</f>
        <v/>
      </c>
      <c r="I352" s="27">
        <f>MID(IF(K352=1,"; Einzug fehlt oder ist kein Datum","")&amp;IF(L352=1,"; Auszug ist kein Datum","")&amp;IF(M352=1,"; Auszug liegt vor Einzug","")&amp;IF(N352=1,"; Bewohner-ID fehlt","")&amp;IF(O352=1,"; Bewohner-ID doppelt","")&amp;IF(P352=1,"; Abwesenheitstage ungültig (ganze Zahl ab 0)","")&amp;IF(Q352=1,"; Abwesenheit größer als Aufenthaltstage","")&amp;IF(R352=1,"; Ein- und Auszug am selben Tag (Zählregel laut Vertrag prüfen)","")&amp;IF(S352=1,"; Kein Aufenthaltstag im Abrechnungsmonat",""),3,400)</f>
        <v/>
      </c>
      <c r="J352" s="22">
        <f>IF(LEN(B352)+LEN(C352)+LEN(D352)+LEN(E352)+LEN(F352)&gt;0,1,0)</f>
        <v/>
      </c>
      <c r="K352" s="22">
        <f>IF(J352=1,IF(ISNUMBER(D352),0,1),0)</f>
        <v/>
      </c>
      <c r="L352" s="22">
        <f>IF(LEN(E352)&gt;0,IF(ISNUMBER(E352),0,1),0)</f>
        <v/>
      </c>
      <c r="M352" s="22">
        <f>IF(ISNUMBER(D352),IF(ISNUMBER(E352),IF(_xlfn.DAYS(DATE(YEAR(E352),MONTH(E352),DAY(E352)),DATE(YEAR(D352),MONTH(D352),DAY(D352)))&lt;0,1,0),0),0)</f>
        <v/>
      </c>
      <c r="N352" s="22">
        <f>IF(J352=1,IF(LEN(B352)&gt;0,0,1),0)</f>
        <v/>
      </c>
      <c r="O352" s="22">
        <f>IF(LEN(B352)&gt;0,IF(SUMPRODUCT(($B$5:$B$504=B352)*1)&gt;1,1,0),0)</f>
        <v/>
      </c>
      <c r="P352" s="22">
        <f>IF(LEN(F352)&gt;0,IF(ISNUMBER(F352),IF(F352&lt;0,1,IF(F352&lt;&gt;INT(F352),1,0)),1),0)</f>
        <v/>
      </c>
      <c r="Q352" s="22">
        <f>IF(ISNUMBER(F352),IF(ISNUMBER(Eingaben!$C$16),IF(F352&gt;G352,1,0),0),0)</f>
        <v/>
      </c>
      <c r="R352" s="22">
        <f>IF(ISNUMBER(D352),IF(ISNUMBER(E352),IF(_xlfn.DAYS(DATE(YEAR(E352),MONTH(E352),DAY(E352)),DATE(YEAR(D352),MONTH(D352),DAY(D352)))=0,1,0),0),0)</f>
        <v/>
      </c>
      <c r="S352" s="22">
        <f>IF(J352=1,IF(ISNUMBER(Eingaben!$C$16),IF(K352+L352+M352+R352=0,IF(G352=0,1,0),0),0),0)</f>
        <v/>
      </c>
    </row>
    <row r="353">
      <c r="A353" s="22" t="n">
        <v>349</v>
      </c>
      <c r="B353" s="24" t="n"/>
      <c r="C353" s="24" t="n"/>
      <c r="D353" s="25" t="n"/>
      <c r="E353" s="25" t="n"/>
      <c r="F353" s="26" t="n"/>
      <c r="G353" s="27">
        <f>IF(ISNUMBER(Eingaben!$C$16),IF(ISNUMBER(D353),IF(LEN(E353)=0,MAX(0,_xlfn.DAYS(Eingaben!$C$17,MAX(DATE(YEAR(D353),MONTH(D353),DAY(D353)),Eingaben!$C$16))+1),IF(ISNUMBER(E353),IF(_xlfn.DAYS(DATE(YEAR(E353),MONTH(E353),DAY(E353)),DATE(YEAR(D353),MONTH(D353),DAY(D353)))&lt;0,0,MAX(0,MIN(_xlfn.DAYS(Eingaben!$C$17,MAX(DATE(YEAR(D353),MONTH(D353),DAY(D353)),Eingaben!$C$16)),MAX(_xlfn.DAYS(DATE(YEAR(E353),MONTH(E353),DAY(E353)),MAX(DATE(YEAR(D353),MONTH(D353),DAY(D353)),Eingaben!$C$16))-1+Eingaben!$C$19,_xlfn.DAYS(DATE(YEAR(D353),MONTH(D353),DAY(D353)),MAX(DATE(YEAR(D353),MONTH(D353),DAY(D353)),Eingaben!$C$16))))+1)),0)),0),0)</f>
        <v/>
      </c>
      <c r="H353" s="27">
        <f>MAX(0,G353-IF(ISNUMBER(F353),MAX(0,F353),0))</f>
        <v/>
      </c>
      <c r="I353" s="27">
        <f>MID(IF(K353=1,"; Einzug fehlt oder ist kein Datum","")&amp;IF(L353=1,"; Auszug ist kein Datum","")&amp;IF(M353=1,"; Auszug liegt vor Einzug","")&amp;IF(N353=1,"; Bewohner-ID fehlt","")&amp;IF(O353=1,"; Bewohner-ID doppelt","")&amp;IF(P353=1,"; Abwesenheitstage ungültig (ganze Zahl ab 0)","")&amp;IF(Q353=1,"; Abwesenheit größer als Aufenthaltstage","")&amp;IF(R353=1,"; Ein- und Auszug am selben Tag (Zählregel laut Vertrag prüfen)","")&amp;IF(S353=1,"; Kein Aufenthaltstag im Abrechnungsmonat",""),3,400)</f>
        <v/>
      </c>
      <c r="J353" s="22">
        <f>IF(LEN(B353)+LEN(C353)+LEN(D353)+LEN(E353)+LEN(F353)&gt;0,1,0)</f>
        <v/>
      </c>
      <c r="K353" s="22">
        <f>IF(J353=1,IF(ISNUMBER(D353),0,1),0)</f>
        <v/>
      </c>
      <c r="L353" s="22">
        <f>IF(LEN(E353)&gt;0,IF(ISNUMBER(E353),0,1),0)</f>
        <v/>
      </c>
      <c r="M353" s="22">
        <f>IF(ISNUMBER(D353),IF(ISNUMBER(E353),IF(_xlfn.DAYS(DATE(YEAR(E353),MONTH(E353),DAY(E353)),DATE(YEAR(D353),MONTH(D353),DAY(D353)))&lt;0,1,0),0),0)</f>
        <v/>
      </c>
      <c r="N353" s="22">
        <f>IF(J353=1,IF(LEN(B353)&gt;0,0,1),0)</f>
        <v/>
      </c>
      <c r="O353" s="22">
        <f>IF(LEN(B353)&gt;0,IF(SUMPRODUCT(($B$5:$B$504=B353)*1)&gt;1,1,0),0)</f>
        <v/>
      </c>
      <c r="P353" s="22">
        <f>IF(LEN(F353)&gt;0,IF(ISNUMBER(F353),IF(F353&lt;0,1,IF(F353&lt;&gt;INT(F353),1,0)),1),0)</f>
        <v/>
      </c>
      <c r="Q353" s="22">
        <f>IF(ISNUMBER(F353),IF(ISNUMBER(Eingaben!$C$16),IF(F353&gt;G353,1,0),0),0)</f>
        <v/>
      </c>
      <c r="R353" s="22">
        <f>IF(ISNUMBER(D353),IF(ISNUMBER(E353),IF(_xlfn.DAYS(DATE(YEAR(E353),MONTH(E353),DAY(E353)),DATE(YEAR(D353),MONTH(D353),DAY(D353)))=0,1,0),0),0)</f>
        <v/>
      </c>
      <c r="S353" s="22">
        <f>IF(J353=1,IF(ISNUMBER(Eingaben!$C$16),IF(K353+L353+M353+R353=0,IF(G353=0,1,0),0),0),0)</f>
        <v/>
      </c>
    </row>
    <row r="354">
      <c r="A354" s="22" t="n">
        <v>350</v>
      </c>
      <c r="B354" s="24" t="n"/>
      <c r="C354" s="24" t="n"/>
      <c r="D354" s="25" t="n"/>
      <c r="E354" s="25" t="n"/>
      <c r="F354" s="26" t="n"/>
      <c r="G354" s="27">
        <f>IF(ISNUMBER(Eingaben!$C$16),IF(ISNUMBER(D354),IF(LEN(E354)=0,MAX(0,_xlfn.DAYS(Eingaben!$C$17,MAX(DATE(YEAR(D354),MONTH(D354),DAY(D354)),Eingaben!$C$16))+1),IF(ISNUMBER(E354),IF(_xlfn.DAYS(DATE(YEAR(E354),MONTH(E354),DAY(E354)),DATE(YEAR(D354),MONTH(D354),DAY(D354)))&lt;0,0,MAX(0,MIN(_xlfn.DAYS(Eingaben!$C$17,MAX(DATE(YEAR(D354),MONTH(D354),DAY(D354)),Eingaben!$C$16)),MAX(_xlfn.DAYS(DATE(YEAR(E354),MONTH(E354),DAY(E354)),MAX(DATE(YEAR(D354),MONTH(D354),DAY(D354)),Eingaben!$C$16))-1+Eingaben!$C$19,_xlfn.DAYS(DATE(YEAR(D354),MONTH(D354),DAY(D354)),MAX(DATE(YEAR(D354),MONTH(D354),DAY(D354)),Eingaben!$C$16))))+1)),0)),0),0)</f>
        <v/>
      </c>
      <c r="H354" s="27">
        <f>MAX(0,G354-IF(ISNUMBER(F354),MAX(0,F354),0))</f>
        <v/>
      </c>
      <c r="I354" s="27">
        <f>MID(IF(K354=1,"; Einzug fehlt oder ist kein Datum","")&amp;IF(L354=1,"; Auszug ist kein Datum","")&amp;IF(M354=1,"; Auszug liegt vor Einzug","")&amp;IF(N354=1,"; Bewohner-ID fehlt","")&amp;IF(O354=1,"; Bewohner-ID doppelt","")&amp;IF(P354=1,"; Abwesenheitstage ungültig (ganze Zahl ab 0)","")&amp;IF(Q354=1,"; Abwesenheit größer als Aufenthaltstage","")&amp;IF(R354=1,"; Ein- und Auszug am selben Tag (Zählregel laut Vertrag prüfen)","")&amp;IF(S354=1,"; Kein Aufenthaltstag im Abrechnungsmonat",""),3,400)</f>
        <v/>
      </c>
      <c r="J354" s="22">
        <f>IF(LEN(B354)+LEN(C354)+LEN(D354)+LEN(E354)+LEN(F354)&gt;0,1,0)</f>
        <v/>
      </c>
      <c r="K354" s="22">
        <f>IF(J354=1,IF(ISNUMBER(D354),0,1),0)</f>
        <v/>
      </c>
      <c r="L354" s="22">
        <f>IF(LEN(E354)&gt;0,IF(ISNUMBER(E354),0,1),0)</f>
        <v/>
      </c>
      <c r="M354" s="22">
        <f>IF(ISNUMBER(D354),IF(ISNUMBER(E354),IF(_xlfn.DAYS(DATE(YEAR(E354),MONTH(E354),DAY(E354)),DATE(YEAR(D354),MONTH(D354),DAY(D354)))&lt;0,1,0),0),0)</f>
        <v/>
      </c>
      <c r="N354" s="22">
        <f>IF(J354=1,IF(LEN(B354)&gt;0,0,1),0)</f>
        <v/>
      </c>
      <c r="O354" s="22">
        <f>IF(LEN(B354)&gt;0,IF(SUMPRODUCT(($B$5:$B$504=B354)*1)&gt;1,1,0),0)</f>
        <v/>
      </c>
      <c r="P354" s="22">
        <f>IF(LEN(F354)&gt;0,IF(ISNUMBER(F354),IF(F354&lt;0,1,IF(F354&lt;&gt;INT(F354),1,0)),1),0)</f>
        <v/>
      </c>
      <c r="Q354" s="22">
        <f>IF(ISNUMBER(F354),IF(ISNUMBER(Eingaben!$C$16),IF(F354&gt;G354,1,0),0),0)</f>
        <v/>
      </c>
      <c r="R354" s="22">
        <f>IF(ISNUMBER(D354),IF(ISNUMBER(E354),IF(_xlfn.DAYS(DATE(YEAR(E354),MONTH(E354),DAY(E354)),DATE(YEAR(D354),MONTH(D354),DAY(D354)))=0,1,0),0),0)</f>
        <v/>
      </c>
      <c r="S354" s="22">
        <f>IF(J354=1,IF(ISNUMBER(Eingaben!$C$16),IF(K354+L354+M354+R354=0,IF(G354=0,1,0),0),0),0)</f>
        <v/>
      </c>
    </row>
    <row r="355">
      <c r="A355" s="22" t="n">
        <v>351</v>
      </c>
      <c r="B355" s="24" t="n"/>
      <c r="C355" s="24" t="n"/>
      <c r="D355" s="25" t="n"/>
      <c r="E355" s="25" t="n"/>
      <c r="F355" s="26" t="n"/>
      <c r="G355" s="27">
        <f>IF(ISNUMBER(Eingaben!$C$16),IF(ISNUMBER(D355),IF(LEN(E355)=0,MAX(0,_xlfn.DAYS(Eingaben!$C$17,MAX(DATE(YEAR(D355),MONTH(D355),DAY(D355)),Eingaben!$C$16))+1),IF(ISNUMBER(E355),IF(_xlfn.DAYS(DATE(YEAR(E355),MONTH(E355),DAY(E355)),DATE(YEAR(D355),MONTH(D355),DAY(D355)))&lt;0,0,MAX(0,MIN(_xlfn.DAYS(Eingaben!$C$17,MAX(DATE(YEAR(D355),MONTH(D355),DAY(D355)),Eingaben!$C$16)),MAX(_xlfn.DAYS(DATE(YEAR(E355),MONTH(E355),DAY(E355)),MAX(DATE(YEAR(D355),MONTH(D355),DAY(D355)),Eingaben!$C$16))-1+Eingaben!$C$19,_xlfn.DAYS(DATE(YEAR(D355),MONTH(D355),DAY(D355)),MAX(DATE(YEAR(D355),MONTH(D355),DAY(D355)),Eingaben!$C$16))))+1)),0)),0),0)</f>
        <v/>
      </c>
      <c r="H355" s="27">
        <f>MAX(0,G355-IF(ISNUMBER(F355),MAX(0,F355),0))</f>
        <v/>
      </c>
      <c r="I355" s="27">
        <f>MID(IF(K355=1,"; Einzug fehlt oder ist kein Datum","")&amp;IF(L355=1,"; Auszug ist kein Datum","")&amp;IF(M355=1,"; Auszug liegt vor Einzug","")&amp;IF(N355=1,"; Bewohner-ID fehlt","")&amp;IF(O355=1,"; Bewohner-ID doppelt","")&amp;IF(P355=1,"; Abwesenheitstage ungültig (ganze Zahl ab 0)","")&amp;IF(Q355=1,"; Abwesenheit größer als Aufenthaltstage","")&amp;IF(R355=1,"; Ein- und Auszug am selben Tag (Zählregel laut Vertrag prüfen)","")&amp;IF(S355=1,"; Kein Aufenthaltstag im Abrechnungsmonat",""),3,400)</f>
        <v/>
      </c>
      <c r="J355" s="22">
        <f>IF(LEN(B355)+LEN(C355)+LEN(D355)+LEN(E355)+LEN(F355)&gt;0,1,0)</f>
        <v/>
      </c>
      <c r="K355" s="22">
        <f>IF(J355=1,IF(ISNUMBER(D355),0,1),0)</f>
        <v/>
      </c>
      <c r="L355" s="22">
        <f>IF(LEN(E355)&gt;0,IF(ISNUMBER(E355),0,1),0)</f>
        <v/>
      </c>
      <c r="M355" s="22">
        <f>IF(ISNUMBER(D355),IF(ISNUMBER(E355),IF(_xlfn.DAYS(DATE(YEAR(E355),MONTH(E355),DAY(E355)),DATE(YEAR(D355),MONTH(D355),DAY(D355)))&lt;0,1,0),0),0)</f>
        <v/>
      </c>
      <c r="N355" s="22">
        <f>IF(J355=1,IF(LEN(B355)&gt;0,0,1),0)</f>
        <v/>
      </c>
      <c r="O355" s="22">
        <f>IF(LEN(B355)&gt;0,IF(SUMPRODUCT(($B$5:$B$504=B355)*1)&gt;1,1,0),0)</f>
        <v/>
      </c>
      <c r="P355" s="22">
        <f>IF(LEN(F355)&gt;0,IF(ISNUMBER(F355),IF(F355&lt;0,1,IF(F355&lt;&gt;INT(F355),1,0)),1),0)</f>
        <v/>
      </c>
      <c r="Q355" s="22">
        <f>IF(ISNUMBER(F355),IF(ISNUMBER(Eingaben!$C$16),IF(F355&gt;G355,1,0),0),0)</f>
        <v/>
      </c>
      <c r="R355" s="22">
        <f>IF(ISNUMBER(D355),IF(ISNUMBER(E355),IF(_xlfn.DAYS(DATE(YEAR(E355),MONTH(E355),DAY(E355)),DATE(YEAR(D355),MONTH(D355),DAY(D355)))=0,1,0),0),0)</f>
        <v/>
      </c>
      <c r="S355" s="22">
        <f>IF(J355=1,IF(ISNUMBER(Eingaben!$C$16),IF(K355+L355+M355+R355=0,IF(G355=0,1,0),0),0),0)</f>
        <v/>
      </c>
    </row>
    <row r="356">
      <c r="A356" s="22" t="n">
        <v>352</v>
      </c>
      <c r="B356" s="24" t="n"/>
      <c r="C356" s="24" t="n"/>
      <c r="D356" s="25" t="n"/>
      <c r="E356" s="25" t="n"/>
      <c r="F356" s="26" t="n"/>
      <c r="G356" s="27">
        <f>IF(ISNUMBER(Eingaben!$C$16),IF(ISNUMBER(D356),IF(LEN(E356)=0,MAX(0,_xlfn.DAYS(Eingaben!$C$17,MAX(DATE(YEAR(D356),MONTH(D356),DAY(D356)),Eingaben!$C$16))+1),IF(ISNUMBER(E356),IF(_xlfn.DAYS(DATE(YEAR(E356),MONTH(E356),DAY(E356)),DATE(YEAR(D356),MONTH(D356),DAY(D356)))&lt;0,0,MAX(0,MIN(_xlfn.DAYS(Eingaben!$C$17,MAX(DATE(YEAR(D356),MONTH(D356),DAY(D356)),Eingaben!$C$16)),MAX(_xlfn.DAYS(DATE(YEAR(E356),MONTH(E356),DAY(E356)),MAX(DATE(YEAR(D356),MONTH(D356),DAY(D356)),Eingaben!$C$16))-1+Eingaben!$C$19,_xlfn.DAYS(DATE(YEAR(D356),MONTH(D356),DAY(D356)),MAX(DATE(YEAR(D356),MONTH(D356),DAY(D356)),Eingaben!$C$16))))+1)),0)),0),0)</f>
        <v/>
      </c>
      <c r="H356" s="27">
        <f>MAX(0,G356-IF(ISNUMBER(F356),MAX(0,F356),0))</f>
        <v/>
      </c>
      <c r="I356" s="27">
        <f>MID(IF(K356=1,"; Einzug fehlt oder ist kein Datum","")&amp;IF(L356=1,"; Auszug ist kein Datum","")&amp;IF(M356=1,"; Auszug liegt vor Einzug","")&amp;IF(N356=1,"; Bewohner-ID fehlt","")&amp;IF(O356=1,"; Bewohner-ID doppelt","")&amp;IF(P356=1,"; Abwesenheitstage ungültig (ganze Zahl ab 0)","")&amp;IF(Q356=1,"; Abwesenheit größer als Aufenthaltstage","")&amp;IF(R356=1,"; Ein- und Auszug am selben Tag (Zählregel laut Vertrag prüfen)","")&amp;IF(S356=1,"; Kein Aufenthaltstag im Abrechnungsmonat",""),3,400)</f>
        <v/>
      </c>
      <c r="J356" s="22">
        <f>IF(LEN(B356)+LEN(C356)+LEN(D356)+LEN(E356)+LEN(F356)&gt;0,1,0)</f>
        <v/>
      </c>
      <c r="K356" s="22">
        <f>IF(J356=1,IF(ISNUMBER(D356),0,1),0)</f>
        <v/>
      </c>
      <c r="L356" s="22">
        <f>IF(LEN(E356)&gt;0,IF(ISNUMBER(E356),0,1),0)</f>
        <v/>
      </c>
      <c r="M356" s="22">
        <f>IF(ISNUMBER(D356),IF(ISNUMBER(E356),IF(_xlfn.DAYS(DATE(YEAR(E356),MONTH(E356),DAY(E356)),DATE(YEAR(D356),MONTH(D356),DAY(D356)))&lt;0,1,0),0),0)</f>
        <v/>
      </c>
      <c r="N356" s="22">
        <f>IF(J356=1,IF(LEN(B356)&gt;0,0,1),0)</f>
        <v/>
      </c>
      <c r="O356" s="22">
        <f>IF(LEN(B356)&gt;0,IF(SUMPRODUCT(($B$5:$B$504=B356)*1)&gt;1,1,0),0)</f>
        <v/>
      </c>
      <c r="P356" s="22">
        <f>IF(LEN(F356)&gt;0,IF(ISNUMBER(F356),IF(F356&lt;0,1,IF(F356&lt;&gt;INT(F356),1,0)),1),0)</f>
        <v/>
      </c>
      <c r="Q356" s="22">
        <f>IF(ISNUMBER(F356),IF(ISNUMBER(Eingaben!$C$16),IF(F356&gt;G356,1,0),0),0)</f>
        <v/>
      </c>
      <c r="R356" s="22">
        <f>IF(ISNUMBER(D356),IF(ISNUMBER(E356),IF(_xlfn.DAYS(DATE(YEAR(E356),MONTH(E356),DAY(E356)),DATE(YEAR(D356),MONTH(D356),DAY(D356)))=0,1,0),0),0)</f>
        <v/>
      </c>
      <c r="S356" s="22">
        <f>IF(J356=1,IF(ISNUMBER(Eingaben!$C$16),IF(K356+L356+M356+R356=0,IF(G356=0,1,0),0),0),0)</f>
        <v/>
      </c>
    </row>
    <row r="357">
      <c r="A357" s="22" t="n">
        <v>353</v>
      </c>
      <c r="B357" s="24" t="n"/>
      <c r="C357" s="24" t="n"/>
      <c r="D357" s="25" t="n"/>
      <c r="E357" s="25" t="n"/>
      <c r="F357" s="26" t="n"/>
      <c r="G357" s="27">
        <f>IF(ISNUMBER(Eingaben!$C$16),IF(ISNUMBER(D357),IF(LEN(E357)=0,MAX(0,_xlfn.DAYS(Eingaben!$C$17,MAX(DATE(YEAR(D357),MONTH(D357),DAY(D357)),Eingaben!$C$16))+1),IF(ISNUMBER(E357),IF(_xlfn.DAYS(DATE(YEAR(E357),MONTH(E357),DAY(E357)),DATE(YEAR(D357),MONTH(D357),DAY(D357)))&lt;0,0,MAX(0,MIN(_xlfn.DAYS(Eingaben!$C$17,MAX(DATE(YEAR(D357),MONTH(D357),DAY(D357)),Eingaben!$C$16)),MAX(_xlfn.DAYS(DATE(YEAR(E357),MONTH(E357),DAY(E357)),MAX(DATE(YEAR(D357),MONTH(D357),DAY(D357)),Eingaben!$C$16))-1+Eingaben!$C$19,_xlfn.DAYS(DATE(YEAR(D357),MONTH(D357),DAY(D357)),MAX(DATE(YEAR(D357),MONTH(D357),DAY(D357)),Eingaben!$C$16))))+1)),0)),0),0)</f>
        <v/>
      </c>
      <c r="H357" s="27">
        <f>MAX(0,G357-IF(ISNUMBER(F357),MAX(0,F357),0))</f>
        <v/>
      </c>
      <c r="I357" s="27">
        <f>MID(IF(K357=1,"; Einzug fehlt oder ist kein Datum","")&amp;IF(L357=1,"; Auszug ist kein Datum","")&amp;IF(M357=1,"; Auszug liegt vor Einzug","")&amp;IF(N357=1,"; Bewohner-ID fehlt","")&amp;IF(O357=1,"; Bewohner-ID doppelt","")&amp;IF(P357=1,"; Abwesenheitstage ungültig (ganze Zahl ab 0)","")&amp;IF(Q357=1,"; Abwesenheit größer als Aufenthaltstage","")&amp;IF(R357=1,"; Ein- und Auszug am selben Tag (Zählregel laut Vertrag prüfen)","")&amp;IF(S357=1,"; Kein Aufenthaltstag im Abrechnungsmonat",""),3,400)</f>
        <v/>
      </c>
      <c r="J357" s="22">
        <f>IF(LEN(B357)+LEN(C357)+LEN(D357)+LEN(E357)+LEN(F357)&gt;0,1,0)</f>
        <v/>
      </c>
      <c r="K357" s="22">
        <f>IF(J357=1,IF(ISNUMBER(D357),0,1),0)</f>
        <v/>
      </c>
      <c r="L357" s="22">
        <f>IF(LEN(E357)&gt;0,IF(ISNUMBER(E357),0,1),0)</f>
        <v/>
      </c>
      <c r="M357" s="22">
        <f>IF(ISNUMBER(D357),IF(ISNUMBER(E357),IF(_xlfn.DAYS(DATE(YEAR(E357),MONTH(E357),DAY(E357)),DATE(YEAR(D357),MONTH(D357),DAY(D357)))&lt;0,1,0),0),0)</f>
        <v/>
      </c>
      <c r="N357" s="22">
        <f>IF(J357=1,IF(LEN(B357)&gt;0,0,1),0)</f>
        <v/>
      </c>
      <c r="O357" s="22">
        <f>IF(LEN(B357)&gt;0,IF(SUMPRODUCT(($B$5:$B$504=B357)*1)&gt;1,1,0),0)</f>
        <v/>
      </c>
      <c r="P357" s="22">
        <f>IF(LEN(F357)&gt;0,IF(ISNUMBER(F357),IF(F357&lt;0,1,IF(F357&lt;&gt;INT(F357),1,0)),1),0)</f>
        <v/>
      </c>
      <c r="Q357" s="22">
        <f>IF(ISNUMBER(F357),IF(ISNUMBER(Eingaben!$C$16),IF(F357&gt;G357,1,0),0),0)</f>
        <v/>
      </c>
      <c r="R357" s="22">
        <f>IF(ISNUMBER(D357),IF(ISNUMBER(E357),IF(_xlfn.DAYS(DATE(YEAR(E357),MONTH(E357),DAY(E357)),DATE(YEAR(D357),MONTH(D357),DAY(D357)))=0,1,0),0),0)</f>
        <v/>
      </c>
      <c r="S357" s="22">
        <f>IF(J357=1,IF(ISNUMBER(Eingaben!$C$16),IF(K357+L357+M357+R357=0,IF(G357=0,1,0),0),0),0)</f>
        <v/>
      </c>
    </row>
    <row r="358">
      <c r="A358" s="22" t="n">
        <v>354</v>
      </c>
      <c r="B358" s="24" t="n"/>
      <c r="C358" s="24" t="n"/>
      <c r="D358" s="25" t="n"/>
      <c r="E358" s="25" t="n"/>
      <c r="F358" s="26" t="n"/>
      <c r="G358" s="27">
        <f>IF(ISNUMBER(Eingaben!$C$16),IF(ISNUMBER(D358),IF(LEN(E358)=0,MAX(0,_xlfn.DAYS(Eingaben!$C$17,MAX(DATE(YEAR(D358),MONTH(D358),DAY(D358)),Eingaben!$C$16))+1),IF(ISNUMBER(E358),IF(_xlfn.DAYS(DATE(YEAR(E358),MONTH(E358),DAY(E358)),DATE(YEAR(D358),MONTH(D358),DAY(D358)))&lt;0,0,MAX(0,MIN(_xlfn.DAYS(Eingaben!$C$17,MAX(DATE(YEAR(D358),MONTH(D358),DAY(D358)),Eingaben!$C$16)),MAX(_xlfn.DAYS(DATE(YEAR(E358),MONTH(E358),DAY(E358)),MAX(DATE(YEAR(D358),MONTH(D358),DAY(D358)),Eingaben!$C$16))-1+Eingaben!$C$19,_xlfn.DAYS(DATE(YEAR(D358),MONTH(D358),DAY(D358)),MAX(DATE(YEAR(D358),MONTH(D358),DAY(D358)),Eingaben!$C$16))))+1)),0)),0),0)</f>
        <v/>
      </c>
      <c r="H358" s="27">
        <f>MAX(0,G358-IF(ISNUMBER(F358),MAX(0,F358),0))</f>
        <v/>
      </c>
      <c r="I358" s="27">
        <f>MID(IF(K358=1,"; Einzug fehlt oder ist kein Datum","")&amp;IF(L358=1,"; Auszug ist kein Datum","")&amp;IF(M358=1,"; Auszug liegt vor Einzug","")&amp;IF(N358=1,"; Bewohner-ID fehlt","")&amp;IF(O358=1,"; Bewohner-ID doppelt","")&amp;IF(P358=1,"; Abwesenheitstage ungültig (ganze Zahl ab 0)","")&amp;IF(Q358=1,"; Abwesenheit größer als Aufenthaltstage","")&amp;IF(R358=1,"; Ein- und Auszug am selben Tag (Zählregel laut Vertrag prüfen)","")&amp;IF(S358=1,"; Kein Aufenthaltstag im Abrechnungsmonat",""),3,400)</f>
        <v/>
      </c>
      <c r="J358" s="22">
        <f>IF(LEN(B358)+LEN(C358)+LEN(D358)+LEN(E358)+LEN(F358)&gt;0,1,0)</f>
        <v/>
      </c>
      <c r="K358" s="22">
        <f>IF(J358=1,IF(ISNUMBER(D358),0,1),0)</f>
        <v/>
      </c>
      <c r="L358" s="22">
        <f>IF(LEN(E358)&gt;0,IF(ISNUMBER(E358),0,1),0)</f>
        <v/>
      </c>
      <c r="M358" s="22">
        <f>IF(ISNUMBER(D358),IF(ISNUMBER(E358),IF(_xlfn.DAYS(DATE(YEAR(E358),MONTH(E358),DAY(E358)),DATE(YEAR(D358),MONTH(D358),DAY(D358)))&lt;0,1,0),0),0)</f>
        <v/>
      </c>
      <c r="N358" s="22">
        <f>IF(J358=1,IF(LEN(B358)&gt;0,0,1),0)</f>
        <v/>
      </c>
      <c r="O358" s="22">
        <f>IF(LEN(B358)&gt;0,IF(SUMPRODUCT(($B$5:$B$504=B358)*1)&gt;1,1,0),0)</f>
        <v/>
      </c>
      <c r="P358" s="22">
        <f>IF(LEN(F358)&gt;0,IF(ISNUMBER(F358),IF(F358&lt;0,1,IF(F358&lt;&gt;INT(F358),1,0)),1),0)</f>
        <v/>
      </c>
      <c r="Q358" s="22">
        <f>IF(ISNUMBER(F358),IF(ISNUMBER(Eingaben!$C$16),IF(F358&gt;G358,1,0),0),0)</f>
        <v/>
      </c>
      <c r="R358" s="22">
        <f>IF(ISNUMBER(D358),IF(ISNUMBER(E358),IF(_xlfn.DAYS(DATE(YEAR(E358),MONTH(E358),DAY(E358)),DATE(YEAR(D358),MONTH(D358),DAY(D358)))=0,1,0),0),0)</f>
        <v/>
      </c>
      <c r="S358" s="22">
        <f>IF(J358=1,IF(ISNUMBER(Eingaben!$C$16),IF(K358+L358+M358+R358=0,IF(G358=0,1,0),0),0),0)</f>
        <v/>
      </c>
    </row>
    <row r="359">
      <c r="A359" s="22" t="n">
        <v>355</v>
      </c>
      <c r="B359" s="24" t="n"/>
      <c r="C359" s="24" t="n"/>
      <c r="D359" s="25" t="n"/>
      <c r="E359" s="25" t="n"/>
      <c r="F359" s="26" t="n"/>
      <c r="G359" s="27">
        <f>IF(ISNUMBER(Eingaben!$C$16),IF(ISNUMBER(D359),IF(LEN(E359)=0,MAX(0,_xlfn.DAYS(Eingaben!$C$17,MAX(DATE(YEAR(D359),MONTH(D359),DAY(D359)),Eingaben!$C$16))+1),IF(ISNUMBER(E359),IF(_xlfn.DAYS(DATE(YEAR(E359),MONTH(E359),DAY(E359)),DATE(YEAR(D359),MONTH(D359),DAY(D359)))&lt;0,0,MAX(0,MIN(_xlfn.DAYS(Eingaben!$C$17,MAX(DATE(YEAR(D359),MONTH(D359),DAY(D359)),Eingaben!$C$16)),MAX(_xlfn.DAYS(DATE(YEAR(E359),MONTH(E359),DAY(E359)),MAX(DATE(YEAR(D359),MONTH(D359),DAY(D359)),Eingaben!$C$16))-1+Eingaben!$C$19,_xlfn.DAYS(DATE(YEAR(D359),MONTH(D359),DAY(D359)),MAX(DATE(YEAR(D359),MONTH(D359),DAY(D359)),Eingaben!$C$16))))+1)),0)),0),0)</f>
        <v/>
      </c>
      <c r="H359" s="27">
        <f>MAX(0,G359-IF(ISNUMBER(F359),MAX(0,F359),0))</f>
        <v/>
      </c>
      <c r="I359" s="27">
        <f>MID(IF(K359=1,"; Einzug fehlt oder ist kein Datum","")&amp;IF(L359=1,"; Auszug ist kein Datum","")&amp;IF(M359=1,"; Auszug liegt vor Einzug","")&amp;IF(N359=1,"; Bewohner-ID fehlt","")&amp;IF(O359=1,"; Bewohner-ID doppelt","")&amp;IF(P359=1,"; Abwesenheitstage ungültig (ganze Zahl ab 0)","")&amp;IF(Q359=1,"; Abwesenheit größer als Aufenthaltstage","")&amp;IF(R359=1,"; Ein- und Auszug am selben Tag (Zählregel laut Vertrag prüfen)","")&amp;IF(S359=1,"; Kein Aufenthaltstag im Abrechnungsmonat",""),3,400)</f>
        <v/>
      </c>
      <c r="J359" s="22">
        <f>IF(LEN(B359)+LEN(C359)+LEN(D359)+LEN(E359)+LEN(F359)&gt;0,1,0)</f>
        <v/>
      </c>
      <c r="K359" s="22">
        <f>IF(J359=1,IF(ISNUMBER(D359),0,1),0)</f>
        <v/>
      </c>
      <c r="L359" s="22">
        <f>IF(LEN(E359)&gt;0,IF(ISNUMBER(E359),0,1),0)</f>
        <v/>
      </c>
      <c r="M359" s="22">
        <f>IF(ISNUMBER(D359),IF(ISNUMBER(E359),IF(_xlfn.DAYS(DATE(YEAR(E359),MONTH(E359),DAY(E359)),DATE(YEAR(D359),MONTH(D359),DAY(D359)))&lt;0,1,0),0),0)</f>
        <v/>
      </c>
      <c r="N359" s="22">
        <f>IF(J359=1,IF(LEN(B359)&gt;0,0,1),0)</f>
        <v/>
      </c>
      <c r="O359" s="22">
        <f>IF(LEN(B359)&gt;0,IF(SUMPRODUCT(($B$5:$B$504=B359)*1)&gt;1,1,0),0)</f>
        <v/>
      </c>
      <c r="P359" s="22">
        <f>IF(LEN(F359)&gt;0,IF(ISNUMBER(F359),IF(F359&lt;0,1,IF(F359&lt;&gt;INT(F359),1,0)),1),0)</f>
        <v/>
      </c>
      <c r="Q359" s="22">
        <f>IF(ISNUMBER(F359),IF(ISNUMBER(Eingaben!$C$16),IF(F359&gt;G359,1,0),0),0)</f>
        <v/>
      </c>
      <c r="R359" s="22">
        <f>IF(ISNUMBER(D359),IF(ISNUMBER(E359),IF(_xlfn.DAYS(DATE(YEAR(E359),MONTH(E359),DAY(E359)),DATE(YEAR(D359),MONTH(D359),DAY(D359)))=0,1,0),0),0)</f>
        <v/>
      </c>
      <c r="S359" s="22">
        <f>IF(J359=1,IF(ISNUMBER(Eingaben!$C$16),IF(K359+L359+M359+R359=0,IF(G359=0,1,0),0),0),0)</f>
        <v/>
      </c>
    </row>
    <row r="360">
      <c r="A360" s="22" t="n">
        <v>356</v>
      </c>
      <c r="B360" s="24" t="n"/>
      <c r="C360" s="24" t="n"/>
      <c r="D360" s="25" t="n"/>
      <c r="E360" s="25" t="n"/>
      <c r="F360" s="26" t="n"/>
      <c r="G360" s="27">
        <f>IF(ISNUMBER(Eingaben!$C$16),IF(ISNUMBER(D360),IF(LEN(E360)=0,MAX(0,_xlfn.DAYS(Eingaben!$C$17,MAX(DATE(YEAR(D360),MONTH(D360),DAY(D360)),Eingaben!$C$16))+1),IF(ISNUMBER(E360),IF(_xlfn.DAYS(DATE(YEAR(E360),MONTH(E360),DAY(E360)),DATE(YEAR(D360),MONTH(D360),DAY(D360)))&lt;0,0,MAX(0,MIN(_xlfn.DAYS(Eingaben!$C$17,MAX(DATE(YEAR(D360),MONTH(D360),DAY(D360)),Eingaben!$C$16)),MAX(_xlfn.DAYS(DATE(YEAR(E360),MONTH(E360),DAY(E360)),MAX(DATE(YEAR(D360),MONTH(D360),DAY(D360)),Eingaben!$C$16))-1+Eingaben!$C$19,_xlfn.DAYS(DATE(YEAR(D360),MONTH(D360),DAY(D360)),MAX(DATE(YEAR(D360),MONTH(D360),DAY(D360)),Eingaben!$C$16))))+1)),0)),0),0)</f>
        <v/>
      </c>
      <c r="H360" s="27">
        <f>MAX(0,G360-IF(ISNUMBER(F360),MAX(0,F360),0))</f>
        <v/>
      </c>
      <c r="I360" s="27">
        <f>MID(IF(K360=1,"; Einzug fehlt oder ist kein Datum","")&amp;IF(L360=1,"; Auszug ist kein Datum","")&amp;IF(M360=1,"; Auszug liegt vor Einzug","")&amp;IF(N360=1,"; Bewohner-ID fehlt","")&amp;IF(O360=1,"; Bewohner-ID doppelt","")&amp;IF(P360=1,"; Abwesenheitstage ungültig (ganze Zahl ab 0)","")&amp;IF(Q360=1,"; Abwesenheit größer als Aufenthaltstage","")&amp;IF(R360=1,"; Ein- und Auszug am selben Tag (Zählregel laut Vertrag prüfen)","")&amp;IF(S360=1,"; Kein Aufenthaltstag im Abrechnungsmonat",""),3,400)</f>
        <v/>
      </c>
      <c r="J360" s="22">
        <f>IF(LEN(B360)+LEN(C360)+LEN(D360)+LEN(E360)+LEN(F360)&gt;0,1,0)</f>
        <v/>
      </c>
      <c r="K360" s="22">
        <f>IF(J360=1,IF(ISNUMBER(D360),0,1),0)</f>
        <v/>
      </c>
      <c r="L360" s="22">
        <f>IF(LEN(E360)&gt;0,IF(ISNUMBER(E360),0,1),0)</f>
        <v/>
      </c>
      <c r="M360" s="22">
        <f>IF(ISNUMBER(D360),IF(ISNUMBER(E360),IF(_xlfn.DAYS(DATE(YEAR(E360),MONTH(E360),DAY(E360)),DATE(YEAR(D360),MONTH(D360),DAY(D360)))&lt;0,1,0),0),0)</f>
        <v/>
      </c>
      <c r="N360" s="22">
        <f>IF(J360=1,IF(LEN(B360)&gt;0,0,1),0)</f>
        <v/>
      </c>
      <c r="O360" s="22">
        <f>IF(LEN(B360)&gt;0,IF(SUMPRODUCT(($B$5:$B$504=B360)*1)&gt;1,1,0),0)</f>
        <v/>
      </c>
      <c r="P360" s="22">
        <f>IF(LEN(F360)&gt;0,IF(ISNUMBER(F360),IF(F360&lt;0,1,IF(F360&lt;&gt;INT(F360),1,0)),1),0)</f>
        <v/>
      </c>
      <c r="Q360" s="22">
        <f>IF(ISNUMBER(F360),IF(ISNUMBER(Eingaben!$C$16),IF(F360&gt;G360,1,0),0),0)</f>
        <v/>
      </c>
      <c r="R360" s="22">
        <f>IF(ISNUMBER(D360),IF(ISNUMBER(E360),IF(_xlfn.DAYS(DATE(YEAR(E360),MONTH(E360),DAY(E360)),DATE(YEAR(D360),MONTH(D360),DAY(D360)))=0,1,0),0),0)</f>
        <v/>
      </c>
      <c r="S360" s="22">
        <f>IF(J360=1,IF(ISNUMBER(Eingaben!$C$16),IF(K360+L360+M360+R360=0,IF(G360=0,1,0),0),0),0)</f>
        <v/>
      </c>
    </row>
    <row r="361">
      <c r="A361" s="22" t="n">
        <v>357</v>
      </c>
      <c r="B361" s="24" t="n"/>
      <c r="C361" s="24" t="n"/>
      <c r="D361" s="25" t="n"/>
      <c r="E361" s="25" t="n"/>
      <c r="F361" s="26" t="n"/>
      <c r="G361" s="27">
        <f>IF(ISNUMBER(Eingaben!$C$16),IF(ISNUMBER(D361),IF(LEN(E361)=0,MAX(0,_xlfn.DAYS(Eingaben!$C$17,MAX(DATE(YEAR(D361),MONTH(D361),DAY(D361)),Eingaben!$C$16))+1),IF(ISNUMBER(E361),IF(_xlfn.DAYS(DATE(YEAR(E361),MONTH(E361),DAY(E361)),DATE(YEAR(D361),MONTH(D361),DAY(D361)))&lt;0,0,MAX(0,MIN(_xlfn.DAYS(Eingaben!$C$17,MAX(DATE(YEAR(D361),MONTH(D361),DAY(D361)),Eingaben!$C$16)),MAX(_xlfn.DAYS(DATE(YEAR(E361),MONTH(E361),DAY(E361)),MAX(DATE(YEAR(D361),MONTH(D361),DAY(D361)),Eingaben!$C$16))-1+Eingaben!$C$19,_xlfn.DAYS(DATE(YEAR(D361),MONTH(D361),DAY(D361)),MAX(DATE(YEAR(D361),MONTH(D361),DAY(D361)),Eingaben!$C$16))))+1)),0)),0),0)</f>
        <v/>
      </c>
      <c r="H361" s="27">
        <f>MAX(0,G361-IF(ISNUMBER(F361),MAX(0,F361),0))</f>
        <v/>
      </c>
      <c r="I361" s="27">
        <f>MID(IF(K361=1,"; Einzug fehlt oder ist kein Datum","")&amp;IF(L361=1,"; Auszug ist kein Datum","")&amp;IF(M361=1,"; Auszug liegt vor Einzug","")&amp;IF(N361=1,"; Bewohner-ID fehlt","")&amp;IF(O361=1,"; Bewohner-ID doppelt","")&amp;IF(P361=1,"; Abwesenheitstage ungültig (ganze Zahl ab 0)","")&amp;IF(Q361=1,"; Abwesenheit größer als Aufenthaltstage","")&amp;IF(R361=1,"; Ein- und Auszug am selben Tag (Zählregel laut Vertrag prüfen)","")&amp;IF(S361=1,"; Kein Aufenthaltstag im Abrechnungsmonat",""),3,400)</f>
        <v/>
      </c>
      <c r="J361" s="22">
        <f>IF(LEN(B361)+LEN(C361)+LEN(D361)+LEN(E361)+LEN(F361)&gt;0,1,0)</f>
        <v/>
      </c>
      <c r="K361" s="22">
        <f>IF(J361=1,IF(ISNUMBER(D361),0,1),0)</f>
        <v/>
      </c>
      <c r="L361" s="22">
        <f>IF(LEN(E361)&gt;0,IF(ISNUMBER(E361),0,1),0)</f>
        <v/>
      </c>
      <c r="M361" s="22">
        <f>IF(ISNUMBER(D361),IF(ISNUMBER(E361),IF(_xlfn.DAYS(DATE(YEAR(E361),MONTH(E361),DAY(E361)),DATE(YEAR(D361),MONTH(D361),DAY(D361)))&lt;0,1,0),0),0)</f>
        <v/>
      </c>
      <c r="N361" s="22">
        <f>IF(J361=1,IF(LEN(B361)&gt;0,0,1),0)</f>
        <v/>
      </c>
      <c r="O361" s="22">
        <f>IF(LEN(B361)&gt;0,IF(SUMPRODUCT(($B$5:$B$504=B361)*1)&gt;1,1,0),0)</f>
        <v/>
      </c>
      <c r="P361" s="22">
        <f>IF(LEN(F361)&gt;0,IF(ISNUMBER(F361),IF(F361&lt;0,1,IF(F361&lt;&gt;INT(F361),1,0)),1),0)</f>
        <v/>
      </c>
      <c r="Q361" s="22">
        <f>IF(ISNUMBER(F361),IF(ISNUMBER(Eingaben!$C$16),IF(F361&gt;G361,1,0),0),0)</f>
        <v/>
      </c>
      <c r="R361" s="22">
        <f>IF(ISNUMBER(D361),IF(ISNUMBER(E361),IF(_xlfn.DAYS(DATE(YEAR(E361),MONTH(E361),DAY(E361)),DATE(YEAR(D361),MONTH(D361),DAY(D361)))=0,1,0),0),0)</f>
        <v/>
      </c>
      <c r="S361" s="22">
        <f>IF(J361=1,IF(ISNUMBER(Eingaben!$C$16),IF(K361+L361+M361+R361=0,IF(G361=0,1,0),0),0),0)</f>
        <v/>
      </c>
    </row>
    <row r="362">
      <c r="A362" s="22" t="n">
        <v>358</v>
      </c>
      <c r="B362" s="24" t="n"/>
      <c r="C362" s="24" t="n"/>
      <c r="D362" s="25" t="n"/>
      <c r="E362" s="25" t="n"/>
      <c r="F362" s="26" t="n"/>
      <c r="G362" s="27">
        <f>IF(ISNUMBER(Eingaben!$C$16),IF(ISNUMBER(D362),IF(LEN(E362)=0,MAX(0,_xlfn.DAYS(Eingaben!$C$17,MAX(DATE(YEAR(D362),MONTH(D362),DAY(D362)),Eingaben!$C$16))+1),IF(ISNUMBER(E362),IF(_xlfn.DAYS(DATE(YEAR(E362),MONTH(E362),DAY(E362)),DATE(YEAR(D362),MONTH(D362),DAY(D362)))&lt;0,0,MAX(0,MIN(_xlfn.DAYS(Eingaben!$C$17,MAX(DATE(YEAR(D362),MONTH(D362),DAY(D362)),Eingaben!$C$16)),MAX(_xlfn.DAYS(DATE(YEAR(E362),MONTH(E362),DAY(E362)),MAX(DATE(YEAR(D362),MONTH(D362),DAY(D362)),Eingaben!$C$16))-1+Eingaben!$C$19,_xlfn.DAYS(DATE(YEAR(D362),MONTH(D362),DAY(D362)),MAX(DATE(YEAR(D362),MONTH(D362),DAY(D362)),Eingaben!$C$16))))+1)),0)),0),0)</f>
        <v/>
      </c>
      <c r="H362" s="27">
        <f>MAX(0,G362-IF(ISNUMBER(F362),MAX(0,F362),0))</f>
        <v/>
      </c>
      <c r="I362" s="27">
        <f>MID(IF(K362=1,"; Einzug fehlt oder ist kein Datum","")&amp;IF(L362=1,"; Auszug ist kein Datum","")&amp;IF(M362=1,"; Auszug liegt vor Einzug","")&amp;IF(N362=1,"; Bewohner-ID fehlt","")&amp;IF(O362=1,"; Bewohner-ID doppelt","")&amp;IF(P362=1,"; Abwesenheitstage ungültig (ganze Zahl ab 0)","")&amp;IF(Q362=1,"; Abwesenheit größer als Aufenthaltstage","")&amp;IF(R362=1,"; Ein- und Auszug am selben Tag (Zählregel laut Vertrag prüfen)","")&amp;IF(S362=1,"; Kein Aufenthaltstag im Abrechnungsmonat",""),3,400)</f>
        <v/>
      </c>
      <c r="J362" s="22">
        <f>IF(LEN(B362)+LEN(C362)+LEN(D362)+LEN(E362)+LEN(F362)&gt;0,1,0)</f>
        <v/>
      </c>
      <c r="K362" s="22">
        <f>IF(J362=1,IF(ISNUMBER(D362),0,1),0)</f>
        <v/>
      </c>
      <c r="L362" s="22">
        <f>IF(LEN(E362)&gt;0,IF(ISNUMBER(E362),0,1),0)</f>
        <v/>
      </c>
      <c r="M362" s="22">
        <f>IF(ISNUMBER(D362),IF(ISNUMBER(E362),IF(_xlfn.DAYS(DATE(YEAR(E362),MONTH(E362),DAY(E362)),DATE(YEAR(D362),MONTH(D362),DAY(D362)))&lt;0,1,0),0),0)</f>
        <v/>
      </c>
      <c r="N362" s="22">
        <f>IF(J362=1,IF(LEN(B362)&gt;0,0,1),0)</f>
        <v/>
      </c>
      <c r="O362" s="22">
        <f>IF(LEN(B362)&gt;0,IF(SUMPRODUCT(($B$5:$B$504=B362)*1)&gt;1,1,0),0)</f>
        <v/>
      </c>
      <c r="P362" s="22">
        <f>IF(LEN(F362)&gt;0,IF(ISNUMBER(F362),IF(F362&lt;0,1,IF(F362&lt;&gt;INT(F362),1,0)),1),0)</f>
        <v/>
      </c>
      <c r="Q362" s="22">
        <f>IF(ISNUMBER(F362),IF(ISNUMBER(Eingaben!$C$16),IF(F362&gt;G362,1,0),0),0)</f>
        <v/>
      </c>
      <c r="R362" s="22">
        <f>IF(ISNUMBER(D362),IF(ISNUMBER(E362),IF(_xlfn.DAYS(DATE(YEAR(E362),MONTH(E362),DAY(E362)),DATE(YEAR(D362),MONTH(D362),DAY(D362)))=0,1,0),0),0)</f>
        <v/>
      </c>
      <c r="S362" s="22">
        <f>IF(J362=1,IF(ISNUMBER(Eingaben!$C$16),IF(K362+L362+M362+R362=0,IF(G362=0,1,0),0),0),0)</f>
        <v/>
      </c>
    </row>
    <row r="363">
      <c r="A363" s="22" t="n">
        <v>359</v>
      </c>
      <c r="B363" s="24" t="n"/>
      <c r="C363" s="24" t="n"/>
      <c r="D363" s="25" t="n"/>
      <c r="E363" s="25" t="n"/>
      <c r="F363" s="26" t="n"/>
      <c r="G363" s="27">
        <f>IF(ISNUMBER(Eingaben!$C$16),IF(ISNUMBER(D363),IF(LEN(E363)=0,MAX(0,_xlfn.DAYS(Eingaben!$C$17,MAX(DATE(YEAR(D363),MONTH(D363),DAY(D363)),Eingaben!$C$16))+1),IF(ISNUMBER(E363),IF(_xlfn.DAYS(DATE(YEAR(E363),MONTH(E363),DAY(E363)),DATE(YEAR(D363),MONTH(D363),DAY(D363)))&lt;0,0,MAX(0,MIN(_xlfn.DAYS(Eingaben!$C$17,MAX(DATE(YEAR(D363),MONTH(D363),DAY(D363)),Eingaben!$C$16)),MAX(_xlfn.DAYS(DATE(YEAR(E363),MONTH(E363),DAY(E363)),MAX(DATE(YEAR(D363),MONTH(D363),DAY(D363)),Eingaben!$C$16))-1+Eingaben!$C$19,_xlfn.DAYS(DATE(YEAR(D363),MONTH(D363),DAY(D363)),MAX(DATE(YEAR(D363),MONTH(D363),DAY(D363)),Eingaben!$C$16))))+1)),0)),0),0)</f>
        <v/>
      </c>
      <c r="H363" s="27">
        <f>MAX(0,G363-IF(ISNUMBER(F363),MAX(0,F363),0))</f>
        <v/>
      </c>
      <c r="I363" s="27">
        <f>MID(IF(K363=1,"; Einzug fehlt oder ist kein Datum","")&amp;IF(L363=1,"; Auszug ist kein Datum","")&amp;IF(M363=1,"; Auszug liegt vor Einzug","")&amp;IF(N363=1,"; Bewohner-ID fehlt","")&amp;IF(O363=1,"; Bewohner-ID doppelt","")&amp;IF(P363=1,"; Abwesenheitstage ungültig (ganze Zahl ab 0)","")&amp;IF(Q363=1,"; Abwesenheit größer als Aufenthaltstage","")&amp;IF(R363=1,"; Ein- und Auszug am selben Tag (Zählregel laut Vertrag prüfen)","")&amp;IF(S363=1,"; Kein Aufenthaltstag im Abrechnungsmonat",""),3,400)</f>
        <v/>
      </c>
      <c r="J363" s="22">
        <f>IF(LEN(B363)+LEN(C363)+LEN(D363)+LEN(E363)+LEN(F363)&gt;0,1,0)</f>
        <v/>
      </c>
      <c r="K363" s="22">
        <f>IF(J363=1,IF(ISNUMBER(D363),0,1),0)</f>
        <v/>
      </c>
      <c r="L363" s="22">
        <f>IF(LEN(E363)&gt;0,IF(ISNUMBER(E363),0,1),0)</f>
        <v/>
      </c>
      <c r="M363" s="22">
        <f>IF(ISNUMBER(D363),IF(ISNUMBER(E363),IF(_xlfn.DAYS(DATE(YEAR(E363),MONTH(E363),DAY(E363)),DATE(YEAR(D363),MONTH(D363),DAY(D363)))&lt;0,1,0),0),0)</f>
        <v/>
      </c>
      <c r="N363" s="22">
        <f>IF(J363=1,IF(LEN(B363)&gt;0,0,1),0)</f>
        <v/>
      </c>
      <c r="O363" s="22">
        <f>IF(LEN(B363)&gt;0,IF(SUMPRODUCT(($B$5:$B$504=B363)*1)&gt;1,1,0),0)</f>
        <v/>
      </c>
      <c r="P363" s="22">
        <f>IF(LEN(F363)&gt;0,IF(ISNUMBER(F363),IF(F363&lt;0,1,IF(F363&lt;&gt;INT(F363),1,0)),1),0)</f>
        <v/>
      </c>
      <c r="Q363" s="22">
        <f>IF(ISNUMBER(F363),IF(ISNUMBER(Eingaben!$C$16),IF(F363&gt;G363,1,0),0),0)</f>
        <v/>
      </c>
      <c r="R363" s="22">
        <f>IF(ISNUMBER(D363),IF(ISNUMBER(E363),IF(_xlfn.DAYS(DATE(YEAR(E363),MONTH(E363),DAY(E363)),DATE(YEAR(D363),MONTH(D363),DAY(D363)))=0,1,0),0),0)</f>
        <v/>
      </c>
      <c r="S363" s="22">
        <f>IF(J363=1,IF(ISNUMBER(Eingaben!$C$16),IF(K363+L363+M363+R363=0,IF(G363=0,1,0),0),0),0)</f>
        <v/>
      </c>
    </row>
    <row r="364">
      <c r="A364" s="22" t="n">
        <v>360</v>
      </c>
      <c r="B364" s="24" t="n"/>
      <c r="C364" s="24" t="n"/>
      <c r="D364" s="25" t="n"/>
      <c r="E364" s="25" t="n"/>
      <c r="F364" s="26" t="n"/>
      <c r="G364" s="27">
        <f>IF(ISNUMBER(Eingaben!$C$16),IF(ISNUMBER(D364),IF(LEN(E364)=0,MAX(0,_xlfn.DAYS(Eingaben!$C$17,MAX(DATE(YEAR(D364),MONTH(D364),DAY(D364)),Eingaben!$C$16))+1),IF(ISNUMBER(E364),IF(_xlfn.DAYS(DATE(YEAR(E364),MONTH(E364),DAY(E364)),DATE(YEAR(D364),MONTH(D364),DAY(D364)))&lt;0,0,MAX(0,MIN(_xlfn.DAYS(Eingaben!$C$17,MAX(DATE(YEAR(D364),MONTH(D364),DAY(D364)),Eingaben!$C$16)),MAX(_xlfn.DAYS(DATE(YEAR(E364),MONTH(E364),DAY(E364)),MAX(DATE(YEAR(D364),MONTH(D364),DAY(D364)),Eingaben!$C$16))-1+Eingaben!$C$19,_xlfn.DAYS(DATE(YEAR(D364),MONTH(D364),DAY(D364)),MAX(DATE(YEAR(D364),MONTH(D364),DAY(D364)),Eingaben!$C$16))))+1)),0)),0),0)</f>
        <v/>
      </c>
      <c r="H364" s="27">
        <f>MAX(0,G364-IF(ISNUMBER(F364),MAX(0,F364),0))</f>
        <v/>
      </c>
      <c r="I364" s="27">
        <f>MID(IF(K364=1,"; Einzug fehlt oder ist kein Datum","")&amp;IF(L364=1,"; Auszug ist kein Datum","")&amp;IF(M364=1,"; Auszug liegt vor Einzug","")&amp;IF(N364=1,"; Bewohner-ID fehlt","")&amp;IF(O364=1,"; Bewohner-ID doppelt","")&amp;IF(P364=1,"; Abwesenheitstage ungültig (ganze Zahl ab 0)","")&amp;IF(Q364=1,"; Abwesenheit größer als Aufenthaltstage","")&amp;IF(R364=1,"; Ein- und Auszug am selben Tag (Zählregel laut Vertrag prüfen)","")&amp;IF(S364=1,"; Kein Aufenthaltstag im Abrechnungsmonat",""),3,400)</f>
        <v/>
      </c>
      <c r="J364" s="22">
        <f>IF(LEN(B364)+LEN(C364)+LEN(D364)+LEN(E364)+LEN(F364)&gt;0,1,0)</f>
        <v/>
      </c>
      <c r="K364" s="22">
        <f>IF(J364=1,IF(ISNUMBER(D364),0,1),0)</f>
        <v/>
      </c>
      <c r="L364" s="22">
        <f>IF(LEN(E364)&gt;0,IF(ISNUMBER(E364),0,1),0)</f>
        <v/>
      </c>
      <c r="M364" s="22">
        <f>IF(ISNUMBER(D364),IF(ISNUMBER(E364),IF(_xlfn.DAYS(DATE(YEAR(E364),MONTH(E364),DAY(E364)),DATE(YEAR(D364),MONTH(D364),DAY(D364)))&lt;0,1,0),0),0)</f>
        <v/>
      </c>
      <c r="N364" s="22">
        <f>IF(J364=1,IF(LEN(B364)&gt;0,0,1),0)</f>
        <v/>
      </c>
      <c r="O364" s="22">
        <f>IF(LEN(B364)&gt;0,IF(SUMPRODUCT(($B$5:$B$504=B364)*1)&gt;1,1,0),0)</f>
        <v/>
      </c>
      <c r="P364" s="22">
        <f>IF(LEN(F364)&gt;0,IF(ISNUMBER(F364),IF(F364&lt;0,1,IF(F364&lt;&gt;INT(F364),1,0)),1),0)</f>
        <v/>
      </c>
      <c r="Q364" s="22">
        <f>IF(ISNUMBER(F364),IF(ISNUMBER(Eingaben!$C$16),IF(F364&gt;G364,1,0),0),0)</f>
        <v/>
      </c>
      <c r="R364" s="22">
        <f>IF(ISNUMBER(D364),IF(ISNUMBER(E364),IF(_xlfn.DAYS(DATE(YEAR(E364),MONTH(E364),DAY(E364)),DATE(YEAR(D364),MONTH(D364),DAY(D364)))=0,1,0),0),0)</f>
        <v/>
      </c>
      <c r="S364" s="22">
        <f>IF(J364=1,IF(ISNUMBER(Eingaben!$C$16),IF(K364+L364+M364+R364=0,IF(G364=0,1,0),0),0),0)</f>
        <v/>
      </c>
    </row>
    <row r="365">
      <c r="A365" s="22" t="n">
        <v>361</v>
      </c>
      <c r="B365" s="24" t="n"/>
      <c r="C365" s="24" t="n"/>
      <c r="D365" s="25" t="n"/>
      <c r="E365" s="25" t="n"/>
      <c r="F365" s="26" t="n"/>
      <c r="G365" s="27">
        <f>IF(ISNUMBER(Eingaben!$C$16),IF(ISNUMBER(D365),IF(LEN(E365)=0,MAX(0,_xlfn.DAYS(Eingaben!$C$17,MAX(DATE(YEAR(D365),MONTH(D365),DAY(D365)),Eingaben!$C$16))+1),IF(ISNUMBER(E365),IF(_xlfn.DAYS(DATE(YEAR(E365),MONTH(E365),DAY(E365)),DATE(YEAR(D365),MONTH(D365),DAY(D365)))&lt;0,0,MAX(0,MIN(_xlfn.DAYS(Eingaben!$C$17,MAX(DATE(YEAR(D365),MONTH(D365),DAY(D365)),Eingaben!$C$16)),MAX(_xlfn.DAYS(DATE(YEAR(E365),MONTH(E365),DAY(E365)),MAX(DATE(YEAR(D365),MONTH(D365),DAY(D365)),Eingaben!$C$16))-1+Eingaben!$C$19,_xlfn.DAYS(DATE(YEAR(D365),MONTH(D365),DAY(D365)),MAX(DATE(YEAR(D365),MONTH(D365),DAY(D365)),Eingaben!$C$16))))+1)),0)),0),0)</f>
        <v/>
      </c>
      <c r="H365" s="27">
        <f>MAX(0,G365-IF(ISNUMBER(F365),MAX(0,F365),0))</f>
        <v/>
      </c>
      <c r="I365" s="27">
        <f>MID(IF(K365=1,"; Einzug fehlt oder ist kein Datum","")&amp;IF(L365=1,"; Auszug ist kein Datum","")&amp;IF(M365=1,"; Auszug liegt vor Einzug","")&amp;IF(N365=1,"; Bewohner-ID fehlt","")&amp;IF(O365=1,"; Bewohner-ID doppelt","")&amp;IF(P365=1,"; Abwesenheitstage ungültig (ganze Zahl ab 0)","")&amp;IF(Q365=1,"; Abwesenheit größer als Aufenthaltstage","")&amp;IF(R365=1,"; Ein- und Auszug am selben Tag (Zählregel laut Vertrag prüfen)","")&amp;IF(S365=1,"; Kein Aufenthaltstag im Abrechnungsmonat",""),3,400)</f>
        <v/>
      </c>
      <c r="J365" s="22">
        <f>IF(LEN(B365)+LEN(C365)+LEN(D365)+LEN(E365)+LEN(F365)&gt;0,1,0)</f>
        <v/>
      </c>
      <c r="K365" s="22">
        <f>IF(J365=1,IF(ISNUMBER(D365),0,1),0)</f>
        <v/>
      </c>
      <c r="L365" s="22">
        <f>IF(LEN(E365)&gt;0,IF(ISNUMBER(E365),0,1),0)</f>
        <v/>
      </c>
      <c r="M365" s="22">
        <f>IF(ISNUMBER(D365),IF(ISNUMBER(E365),IF(_xlfn.DAYS(DATE(YEAR(E365),MONTH(E365),DAY(E365)),DATE(YEAR(D365),MONTH(D365),DAY(D365)))&lt;0,1,0),0),0)</f>
        <v/>
      </c>
      <c r="N365" s="22">
        <f>IF(J365=1,IF(LEN(B365)&gt;0,0,1),0)</f>
        <v/>
      </c>
      <c r="O365" s="22">
        <f>IF(LEN(B365)&gt;0,IF(SUMPRODUCT(($B$5:$B$504=B365)*1)&gt;1,1,0),0)</f>
        <v/>
      </c>
      <c r="P365" s="22">
        <f>IF(LEN(F365)&gt;0,IF(ISNUMBER(F365),IF(F365&lt;0,1,IF(F365&lt;&gt;INT(F365),1,0)),1),0)</f>
        <v/>
      </c>
      <c r="Q365" s="22">
        <f>IF(ISNUMBER(F365),IF(ISNUMBER(Eingaben!$C$16),IF(F365&gt;G365,1,0),0),0)</f>
        <v/>
      </c>
      <c r="R365" s="22">
        <f>IF(ISNUMBER(D365),IF(ISNUMBER(E365),IF(_xlfn.DAYS(DATE(YEAR(E365),MONTH(E365),DAY(E365)),DATE(YEAR(D365),MONTH(D365),DAY(D365)))=0,1,0),0),0)</f>
        <v/>
      </c>
      <c r="S365" s="22">
        <f>IF(J365=1,IF(ISNUMBER(Eingaben!$C$16),IF(K365+L365+M365+R365=0,IF(G365=0,1,0),0),0),0)</f>
        <v/>
      </c>
    </row>
    <row r="366">
      <c r="A366" s="22" t="n">
        <v>362</v>
      </c>
      <c r="B366" s="24" t="n"/>
      <c r="C366" s="24" t="n"/>
      <c r="D366" s="25" t="n"/>
      <c r="E366" s="25" t="n"/>
      <c r="F366" s="26" t="n"/>
      <c r="G366" s="27">
        <f>IF(ISNUMBER(Eingaben!$C$16),IF(ISNUMBER(D366),IF(LEN(E366)=0,MAX(0,_xlfn.DAYS(Eingaben!$C$17,MAX(DATE(YEAR(D366),MONTH(D366),DAY(D366)),Eingaben!$C$16))+1),IF(ISNUMBER(E366),IF(_xlfn.DAYS(DATE(YEAR(E366),MONTH(E366),DAY(E366)),DATE(YEAR(D366),MONTH(D366),DAY(D366)))&lt;0,0,MAX(0,MIN(_xlfn.DAYS(Eingaben!$C$17,MAX(DATE(YEAR(D366),MONTH(D366),DAY(D366)),Eingaben!$C$16)),MAX(_xlfn.DAYS(DATE(YEAR(E366),MONTH(E366),DAY(E366)),MAX(DATE(YEAR(D366),MONTH(D366),DAY(D366)),Eingaben!$C$16))-1+Eingaben!$C$19,_xlfn.DAYS(DATE(YEAR(D366),MONTH(D366),DAY(D366)),MAX(DATE(YEAR(D366),MONTH(D366),DAY(D366)),Eingaben!$C$16))))+1)),0)),0),0)</f>
        <v/>
      </c>
      <c r="H366" s="27">
        <f>MAX(0,G366-IF(ISNUMBER(F366),MAX(0,F366),0))</f>
        <v/>
      </c>
      <c r="I366" s="27">
        <f>MID(IF(K366=1,"; Einzug fehlt oder ist kein Datum","")&amp;IF(L366=1,"; Auszug ist kein Datum","")&amp;IF(M366=1,"; Auszug liegt vor Einzug","")&amp;IF(N366=1,"; Bewohner-ID fehlt","")&amp;IF(O366=1,"; Bewohner-ID doppelt","")&amp;IF(P366=1,"; Abwesenheitstage ungültig (ganze Zahl ab 0)","")&amp;IF(Q366=1,"; Abwesenheit größer als Aufenthaltstage","")&amp;IF(R366=1,"; Ein- und Auszug am selben Tag (Zählregel laut Vertrag prüfen)","")&amp;IF(S366=1,"; Kein Aufenthaltstag im Abrechnungsmonat",""),3,400)</f>
        <v/>
      </c>
      <c r="J366" s="22">
        <f>IF(LEN(B366)+LEN(C366)+LEN(D366)+LEN(E366)+LEN(F366)&gt;0,1,0)</f>
        <v/>
      </c>
      <c r="K366" s="22">
        <f>IF(J366=1,IF(ISNUMBER(D366),0,1),0)</f>
        <v/>
      </c>
      <c r="L366" s="22">
        <f>IF(LEN(E366)&gt;0,IF(ISNUMBER(E366),0,1),0)</f>
        <v/>
      </c>
      <c r="M366" s="22">
        <f>IF(ISNUMBER(D366),IF(ISNUMBER(E366),IF(_xlfn.DAYS(DATE(YEAR(E366),MONTH(E366),DAY(E366)),DATE(YEAR(D366),MONTH(D366),DAY(D366)))&lt;0,1,0),0),0)</f>
        <v/>
      </c>
      <c r="N366" s="22">
        <f>IF(J366=1,IF(LEN(B366)&gt;0,0,1),0)</f>
        <v/>
      </c>
      <c r="O366" s="22">
        <f>IF(LEN(B366)&gt;0,IF(SUMPRODUCT(($B$5:$B$504=B366)*1)&gt;1,1,0),0)</f>
        <v/>
      </c>
      <c r="P366" s="22">
        <f>IF(LEN(F366)&gt;0,IF(ISNUMBER(F366),IF(F366&lt;0,1,IF(F366&lt;&gt;INT(F366),1,0)),1),0)</f>
        <v/>
      </c>
      <c r="Q366" s="22">
        <f>IF(ISNUMBER(F366),IF(ISNUMBER(Eingaben!$C$16),IF(F366&gt;G366,1,0),0),0)</f>
        <v/>
      </c>
      <c r="R366" s="22">
        <f>IF(ISNUMBER(D366),IF(ISNUMBER(E366),IF(_xlfn.DAYS(DATE(YEAR(E366),MONTH(E366),DAY(E366)),DATE(YEAR(D366),MONTH(D366),DAY(D366)))=0,1,0),0),0)</f>
        <v/>
      </c>
      <c r="S366" s="22">
        <f>IF(J366=1,IF(ISNUMBER(Eingaben!$C$16),IF(K366+L366+M366+R366=0,IF(G366=0,1,0),0),0),0)</f>
        <v/>
      </c>
    </row>
    <row r="367">
      <c r="A367" s="22" t="n">
        <v>363</v>
      </c>
      <c r="B367" s="24" t="n"/>
      <c r="C367" s="24" t="n"/>
      <c r="D367" s="25" t="n"/>
      <c r="E367" s="25" t="n"/>
      <c r="F367" s="26" t="n"/>
      <c r="G367" s="27">
        <f>IF(ISNUMBER(Eingaben!$C$16),IF(ISNUMBER(D367),IF(LEN(E367)=0,MAX(0,_xlfn.DAYS(Eingaben!$C$17,MAX(DATE(YEAR(D367),MONTH(D367),DAY(D367)),Eingaben!$C$16))+1),IF(ISNUMBER(E367),IF(_xlfn.DAYS(DATE(YEAR(E367),MONTH(E367),DAY(E367)),DATE(YEAR(D367),MONTH(D367),DAY(D367)))&lt;0,0,MAX(0,MIN(_xlfn.DAYS(Eingaben!$C$17,MAX(DATE(YEAR(D367),MONTH(D367),DAY(D367)),Eingaben!$C$16)),MAX(_xlfn.DAYS(DATE(YEAR(E367),MONTH(E367),DAY(E367)),MAX(DATE(YEAR(D367),MONTH(D367),DAY(D367)),Eingaben!$C$16))-1+Eingaben!$C$19,_xlfn.DAYS(DATE(YEAR(D367),MONTH(D367),DAY(D367)),MAX(DATE(YEAR(D367),MONTH(D367),DAY(D367)),Eingaben!$C$16))))+1)),0)),0),0)</f>
        <v/>
      </c>
      <c r="H367" s="27">
        <f>MAX(0,G367-IF(ISNUMBER(F367),MAX(0,F367),0))</f>
        <v/>
      </c>
      <c r="I367" s="27">
        <f>MID(IF(K367=1,"; Einzug fehlt oder ist kein Datum","")&amp;IF(L367=1,"; Auszug ist kein Datum","")&amp;IF(M367=1,"; Auszug liegt vor Einzug","")&amp;IF(N367=1,"; Bewohner-ID fehlt","")&amp;IF(O367=1,"; Bewohner-ID doppelt","")&amp;IF(P367=1,"; Abwesenheitstage ungültig (ganze Zahl ab 0)","")&amp;IF(Q367=1,"; Abwesenheit größer als Aufenthaltstage","")&amp;IF(R367=1,"; Ein- und Auszug am selben Tag (Zählregel laut Vertrag prüfen)","")&amp;IF(S367=1,"; Kein Aufenthaltstag im Abrechnungsmonat",""),3,400)</f>
        <v/>
      </c>
      <c r="J367" s="22">
        <f>IF(LEN(B367)+LEN(C367)+LEN(D367)+LEN(E367)+LEN(F367)&gt;0,1,0)</f>
        <v/>
      </c>
      <c r="K367" s="22">
        <f>IF(J367=1,IF(ISNUMBER(D367),0,1),0)</f>
        <v/>
      </c>
      <c r="L367" s="22">
        <f>IF(LEN(E367)&gt;0,IF(ISNUMBER(E367),0,1),0)</f>
        <v/>
      </c>
      <c r="M367" s="22">
        <f>IF(ISNUMBER(D367),IF(ISNUMBER(E367),IF(_xlfn.DAYS(DATE(YEAR(E367),MONTH(E367),DAY(E367)),DATE(YEAR(D367),MONTH(D367),DAY(D367)))&lt;0,1,0),0),0)</f>
        <v/>
      </c>
      <c r="N367" s="22">
        <f>IF(J367=1,IF(LEN(B367)&gt;0,0,1),0)</f>
        <v/>
      </c>
      <c r="O367" s="22">
        <f>IF(LEN(B367)&gt;0,IF(SUMPRODUCT(($B$5:$B$504=B367)*1)&gt;1,1,0),0)</f>
        <v/>
      </c>
      <c r="P367" s="22">
        <f>IF(LEN(F367)&gt;0,IF(ISNUMBER(F367),IF(F367&lt;0,1,IF(F367&lt;&gt;INT(F367),1,0)),1),0)</f>
        <v/>
      </c>
      <c r="Q367" s="22">
        <f>IF(ISNUMBER(F367),IF(ISNUMBER(Eingaben!$C$16),IF(F367&gt;G367,1,0),0),0)</f>
        <v/>
      </c>
      <c r="R367" s="22">
        <f>IF(ISNUMBER(D367),IF(ISNUMBER(E367),IF(_xlfn.DAYS(DATE(YEAR(E367),MONTH(E367),DAY(E367)),DATE(YEAR(D367),MONTH(D367),DAY(D367)))=0,1,0),0),0)</f>
        <v/>
      </c>
      <c r="S367" s="22">
        <f>IF(J367=1,IF(ISNUMBER(Eingaben!$C$16),IF(K367+L367+M367+R367=0,IF(G367=0,1,0),0),0),0)</f>
        <v/>
      </c>
    </row>
    <row r="368">
      <c r="A368" s="22" t="n">
        <v>364</v>
      </c>
      <c r="B368" s="24" t="n"/>
      <c r="C368" s="24" t="n"/>
      <c r="D368" s="25" t="n"/>
      <c r="E368" s="25" t="n"/>
      <c r="F368" s="26" t="n"/>
      <c r="G368" s="27">
        <f>IF(ISNUMBER(Eingaben!$C$16),IF(ISNUMBER(D368),IF(LEN(E368)=0,MAX(0,_xlfn.DAYS(Eingaben!$C$17,MAX(DATE(YEAR(D368),MONTH(D368),DAY(D368)),Eingaben!$C$16))+1),IF(ISNUMBER(E368),IF(_xlfn.DAYS(DATE(YEAR(E368),MONTH(E368),DAY(E368)),DATE(YEAR(D368),MONTH(D368),DAY(D368)))&lt;0,0,MAX(0,MIN(_xlfn.DAYS(Eingaben!$C$17,MAX(DATE(YEAR(D368),MONTH(D368),DAY(D368)),Eingaben!$C$16)),MAX(_xlfn.DAYS(DATE(YEAR(E368),MONTH(E368),DAY(E368)),MAX(DATE(YEAR(D368),MONTH(D368),DAY(D368)),Eingaben!$C$16))-1+Eingaben!$C$19,_xlfn.DAYS(DATE(YEAR(D368),MONTH(D368),DAY(D368)),MAX(DATE(YEAR(D368),MONTH(D368),DAY(D368)),Eingaben!$C$16))))+1)),0)),0),0)</f>
        <v/>
      </c>
      <c r="H368" s="27">
        <f>MAX(0,G368-IF(ISNUMBER(F368),MAX(0,F368),0))</f>
        <v/>
      </c>
      <c r="I368" s="27">
        <f>MID(IF(K368=1,"; Einzug fehlt oder ist kein Datum","")&amp;IF(L368=1,"; Auszug ist kein Datum","")&amp;IF(M368=1,"; Auszug liegt vor Einzug","")&amp;IF(N368=1,"; Bewohner-ID fehlt","")&amp;IF(O368=1,"; Bewohner-ID doppelt","")&amp;IF(P368=1,"; Abwesenheitstage ungültig (ganze Zahl ab 0)","")&amp;IF(Q368=1,"; Abwesenheit größer als Aufenthaltstage","")&amp;IF(R368=1,"; Ein- und Auszug am selben Tag (Zählregel laut Vertrag prüfen)","")&amp;IF(S368=1,"; Kein Aufenthaltstag im Abrechnungsmonat",""),3,400)</f>
        <v/>
      </c>
      <c r="J368" s="22">
        <f>IF(LEN(B368)+LEN(C368)+LEN(D368)+LEN(E368)+LEN(F368)&gt;0,1,0)</f>
        <v/>
      </c>
      <c r="K368" s="22">
        <f>IF(J368=1,IF(ISNUMBER(D368),0,1),0)</f>
        <v/>
      </c>
      <c r="L368" s="22">
        <f>IF(LEN(E368)&gt;0,IF(ISNUMBER(E368),0,1),0)</f>
        <v/>
      </c>
      <c r="M368" s="22">
        <f>IF(ISNUMBER(D368),IF(ISNUMBER(E368),IF(_xlfn.DAYS(DATE(YEAR(E368),MONTH(E368),DAY(E368)),DATE(YEAR(D368),MONTH(D368),DAY(D368)))&lt;0,1,0),0),0)</f>
        <v/>
      </c>
      <c r="N368" s="22">
        <f>IF(J368=1,IF(LEN(B368)&gt;0,0,1),0)</f>
        <v/>
      </c>
      <c r="O368" s="22">
        <f>IF(LEN(B368)&gt;0,IF(SUMPRODUCT(($B$5:$B$504=B368)*1)&gt;1,1,0),0)</f>
        <v/>
      </c>
      <c r="P368" s="22">
        <f>IF(LEN(F368)&gt;0,IF(ISNUMBER(F368),IF(F368&lt;0,1,IF(F368&lt;&gt;INT(F368),1,0)),1),0)</f>
        <v/>
      </c>
      <c r="Q368" s="22">
        <f>IF(ISNUMBER(F368),IF(ISNUMBER(Eingaben!$C$16),IF(F368&gt;G368,1,0),0),0)</f>
        <v/>
      </c>
      <c r="R368" s="22">
        <f>IF(ISNUMBER(D368),IF(ISNUMBER(E368),IF(_xlfn.DAYS(DATE(YEAR(E368),MONTH(E368),DAY(E368)),DATE(YEAR(D368),MONTH(D368),DAY(D368)))=0,1,0),0),0)</f>
        <v/>
      </c>
      <c r="S368" s="22">
        <f>IF(J368=1,IF(ISNUMBER(Eingaben!$C$16),IF(K368+L368+M368+R368=0,IF(G368=0,1,0),0),0),0)</f>
        <v/>
      </c>
    </row>
    <row r="369">
      <c r="A369" s="22" t="n">
        <v>365</v>
      </c>
      <c r="B369" s="24" t="n"/>
      <c r="C369" s="24" t="n"/>
      <c r="D369" s="25" t="n"/>
      <c r="E369" s="25" t="n"/>
      <c r="F369" s="26" t="n"/>
      <c r="G369" s="27">
        <f>IF(ISNUMBER(Eingaben!$C$16),IF(ISNUMBER(D369),IF(LEN(E369)=0,MAX(0,_xlfn.DAYS(Eingaben!$C$17,MAX(DATE(YEAR(D369),MONTH(D369),DAY(D369)),Eingaben!$C$16))+1),IF(ISNUMBER(E369),IF(_xlfn.DAYS(DATE(YEAR(E369),MONTH(E369),DAY(E369)),DATE(YEAR(D369),MONTH(D369),DAY(D369)))&lt;0,0,MAX(0,MIN(_xlfn.DAYS(Eingaben!$C$17,MAX(DATE(YEAR(D369),MONTH(D369),DAY(D369)),Eingaben!$C$16)),MAX(_xlfn.DAYS(DATE(YEAR(E369),MONTH(E369),DAY(E369)),MAX(DATE(YEAR(D369),MONTH(D369),DAY(D369)),Eingaben!$C$16))-1+Eingaben!$C$19,_xlfn.DAYS(DATE(YEAR(D369),MONTH(D369),DAY(D369)),MAX(DATE(YEAR(D369),MONTH(D369),DAY(D369)),Eingaben!$C$16))))+1)),0)),0),0)</f>
        <v/>
      </c>
      <c r="H369" s="27">
        <f>MAX(0,G369-IF(ISNUMBER(F369),MAX(0,F369),0))</f>
        <v/>
      </c>
      <c r="I369" s="27">
        <f>MID(IF(K369=1,"; Einzug fehlt oder ist kein Datum","")&amp;IF(L369=1,"; Auszug ist kein Datum","")&amp;IF(M369=1,"; Auszug liegt vor Einzug","")&amp;IF(N369=1,"; Bewohner-ID fehlt","")&amp;IF(O369=1,"; Bewohner-ID doppelt","")&amp;IF(P369=1,"; Abwesenheitstage ungültig (ganze Zahl ab 0)","")&amp;IF(Q369=1,"; Abwesenheit größer als Aufenthaltstage","")&amp;IF(R369=1,"; Ein- und Auszug am selben Tag (Zählregel laut Vertrag prüfen)","")&amp;IF(S369=1,"; Kein Aufenthaltstag im Abrechnungsmonat",""),3,400)</f>
        <v/>
      </c>
      <c r="J369" s="22">
        <f>IF(LEN(B369)+LEN(C369)+LEN(D369)+LEN(E369)+LEN(F369)&gt;0,1,0)</f>
        <v/>
      </c>
      <c r="K369" s="22">
        <f>IF(J369=1,IF(ISNUMBER(D369),0,1),0)</f>
        <v/>
      </c>
      <c r="L369" s="22">
        <f>IF(LEN(E369)&gt;0,IF(ISNUMBER(E369),0,1),0)</f>
        <v/>
      </c>
      <c r="M369" s="22">
        <f>IF(ISNUMBER(D369),IF(ISNUMBER(E369),IF(_xlfn.DAYS(DATE(YEAR(E369),MONTH(E369),DAY(E369)),DATE(YEAR(D369),MONTH(D369),DAY(D369)))&lt;0,1,0),0),0)</f>
        <v/>
      </c>
      <c r="N369" s="22">
        <f>IF(J369=1,IF(LEN(B369)&gt;0,0,1),0)</f>
        <v/>
      </c>
      <c r="O369" s="22">
        <f>IF(LEN(B369)&gt;0,IF(SUMPRODUCT(($B$5:$B$504=B369)*1)&gt;1,1,0),0)</f>
        <v/>
      </c>
      <c r="P369" s="22">
        <f>IF(LEN(F369)&gt;0,IF(ISNUMBER(F369),IF(F369&lt;0,1,IF(F369&lt;&gt;INT(F369),1,0)),1),0)</f>
        <v/>
      </c>
      <c r="Q369" s="22">
        <f>IF(ISNUMBER(F369),IF(ISNUMBER(Eingaben!$C$16),IF(F369&gt;G369,1,0),0),0)</f>
        <v/>
      </c>
      <c r="R369" s="22">
        <f>IF(ISNUMBER(D369),IF(ISNUMBER(E369),IF(_xlfn.DAYS(DATE(YEAR(E369),MONTH(E369),DAY(E369)),DATE(YEAR(D369),MONTH(D369),DAY(D369)))=0,1,0),0),0)</f>
        <v/>
      </c>
      <c r="S369" s="22">
        <f>IF(J369=1,IF(ISNUMBER(Eingaben!$C$16),IF(K369+L369+M369+R369=0,IF(G369=0,1,0),0),0),0)</f>
        <v/>
      </c>
    </row>
    <row r="370">
      <c r="A370" s="22" t="n">
        <v>366</v>
      </c>
      <c r="B370" s="24" t="n"/>
      <c r="C370" s="24" t="n"/>
      <c r="D370" s="25" t="n"/>
      <c r="E370" s="25" t="n"/>
      <c r="F370" s="26" t="n"/>
      <c r="G370" s="27">
        <f>IF(ISNUMBER(Eingaben!$C$16),IF(ISNUMBER(D370),IF(LEN(E370)=0,MAX(0,_xlfn.DAYS(Eingaben!$C$17,MAX(DATE(YEAR(D370),MONTH(D370),DAY(D370)),Eingaben!$C$16))+1),IF(ISNUMBER(E370),IF(_xlfn.DAYS(DATE(YEAR(E370),MONTH(E370),DAY(E370)),DATE(YEAR(D370),MONTH(D370),DAY(D370)))&lt;0,0,MAX(0,MIN(_xlfn.DAYS(Eingaben!$C$17,MAX(DATE(YEAR(D370),MONTH(D370),DAY(D370)),Eingaben!$C$16)),MAX(_xlfn.DAYS(DATE(YEAR(E370),MONTH(E370),DAY(E370)),MAX(DATE(YEAR(D370),MONTH(D370),DAY(D370)),Eingaben!$C$16))-1+Eingaben!$C$19,_xlfn.DAYS(DATE(YEAR(D370),MONTH(D370),DAY(D370)),MAX(DATE(YEAR(D370),MONTH(D370),DAY(D370)),Eingaben!$C$16))))+1)),0)),0),0)</f>
        <v/>
      </c>
      <c r="H370" s="27">
        <f>MAX(0,G370-IF(ISNUMBER(F370),MAX(0,F370),0))</f>
        <v/>
      </c>
      <c r="I370" s="27">
        <f>MID(IF(K370=1,"; Einzug fehlt oder ist kein Datum","")&amp;IF(L370=1,"; Auszug ist kein Datum","")&amp;IF(M370=1,"; Auszug liegt vor Einzug","")&amp;IF(N370=1,"; Bewohner-ID fehlt","")&amp;IF(O370=1,"; Bewohner-ID doppelt","")&amp;IF(P370=1,"; Abwesenheitstage ungültig (ganze Zahl ab 0)","")&amp;IF(Q370=1,"; Abwesenheit größer als Aufenthaltstage","")&amp;IF(R370=1,"; Ein- und Auszug am selben Tag (Zählregel laut Vertrag prüfen)","")&amp;IF(S370=1,"; Kein Aufenthaltstag im Abrechnungsmonat",""),3,400)</f>
        <v/>
      </c>
      <c r="J370" s="22">
        <f>IF(LEN(B370)+LEN(C370)+LEN(D370)+LEN(E370)+LEN(F370)&gt;0,1,0)</f>
        <v/>
      </c>
      <c r="K370" s="22">
        <f>IF(J370=1,IF(ISNUMBER(D370),0,1),0)</f>
        <v/>
      </c>
      <c r="L370" s="22">
        <f>IF(LEN(E370)&gt;0,IF(ISNUMBER(E370),0,1),0)</f>
        <v/>
      </c>
      <c r="M370" s="22">
        <f>IF(ISNUMBER(D370),IF(ISNUMBER(E370),IF(_xlfn.DAYS(DATE(YEAR(E370),MONTH(E370),DAY(E370)),DATE(YEAR(D370),MONTH(D370),DAY(D370)))&lt;0,1,0),0),0)</f>
        <v/>
      </c>
      <c r="N370" s="22">
        <f>IF(J370=1,IF(LEN(B370)&gt;0,0,1),0)</f>
        <v/>
      </c>
      <c r="O370" s="22">
        <f>IF(LEN(B370)&gt;0,IF(SUMPRODUCT(($B$5:$B$504=B370)*1)&gt;1,1,0),0)</f>
        <v/>
      </c>
      <c r="P370" s="22">
        <f>IF(LEN(F370)&gt;0,IF(ISNUMBER(F370),IF(F370&lt;0,1,IF(F370&lt;&gt;INT(F370),1,0)),1),0)</f>
        <v/>
      </c>
      <c r="Q370" s="22">
        <f>IF(ISNUMBER(F370),IF(ISNUMBER(Eingaben!$C$16),IF(F370&gt;G370,1,0),0),0)</f>
        <v/>
      </c>
      <c r="R370" s="22">
        <f>IF(ISNUMBER(D370),IF(ISNUMBER(E370),IF(_xlfn.DAYS(DATE(YEAR(E370),MONTH(E370),DAY(E370)),DATE(YEAR(D370),MONTH(D370),DAY(D370)))=0,1,0),0),0)</f>
        <v/>
      </c>
      <c r="S370" s="22">
        <f>IF(J370=1,IF(ISNUMBER(Eingaben!$C$16),IF(K370+L370+M370+R370=0,IF(G370=0,1,0),0),0),0)</f>
        <v/>
      </c>
    </row>
    <row r="371">
      <c r="A371" s="22" t="n">
        <v>367</v>
      </c>
      <c r="B371" s="24" t="n"/>
      <c r="C371" s="24" t="n"/>
      <c r="D371" s="25" t="n"/>
      <c r="E371" s="25" t="n"/>
      <c r="F371" s="26" t="n"/>
      <c r="G371" s="27">
        <f>IF(ISNUMBER(Eingaben!$C$16),IF(ISNUMBER(D371),IF(LEN(E371)=0,MAX(0,_xlfn.DAYS(Eingaben!$C$17,MAX(DATE(YEAR(D371),MONTH(D371),DAY(D371)),Eingaben!$C$16))+1),IF(ISNUMBER(E371),IF(_xlfn.DAYS(DATE(YEAR(E371),MONTH(E371),DAY(E371)),DATE(YEAR(D371),MONTH(D371),DAY(D371)))&lt;0,0,MAX(0,MIN(_xlfn.DAYS(Eingaben!$C$17,MAX(DATE(YEAR(D371),MONTH(D371),DAY(D371)),Eingaben!$C$16)),MAX(_xlfn.DAYS(DATE(YEAR(E371),MONTH(E371),DAY(E371)),MAX(DATE(YEAR(D371),MONTH(D371),DAY(D371)),Eingaben!$C$16))-1+Eingaben!$C$19,_xlfn.DAYS(DATE(YEAR(D371),MONTH(D371),DAY(D371)),MAX(DATE(YEAR(D371),MONTH(D371),DAY(D371)),Eingaben!$C$16))))+1)),0)),0),0)</f>
        <v/>
      </c>
      <c r="H371" s="27">
        <f>MAX(0,G371-IF(ISNUMBER(F371),MAX(0,F371),0))</f>
        <v/>
      </c>
      <c r="I371" s="27">
        <f>MID(IF(K371=1,"; Einzug fehlt oder ist kein Datum","")&amp;IF(L371=1,"; Auszug ist kein Datum","")&amp;IF(M371=1,"; Auszug liegt vor Einzug","")&amp;IF(N371=1,"; Bewohner-ID fehlt","")&amp;IF(O371=1,"; Bewohner-ID doppelt","")&amp;IF(P371=1,"; Abwesenheitstage ungültig (ganze Zahl ab 0)","")&amp;IF(Q371=1,"; Abwesenheit größer als Aufenthaltstage","")&amp;IF(R371=1,"; Ein- und Auszug am selben Tag (Zählregel laut Vertrag prüfen)","")&amp;IF(S371=1,"; Kein Aufenthaltstag im Abrechnungsmonat",""),3,400)</f>
        <v/>
      </c>
      <c r="J371" s="22">
        <f>IF(LEN(B371)+LEN(C371)+LEN(D371)+LEN(E371)+LEN(F371)&gt;0,1,0)</f>
        <v/>
      </c>
      <c r="K371" s="22">
        <f>IF(J371=1,IF(ISNUMBER(D371),0,1),0)</f>
        <v/>
      </c>
      <c r="L371" s="22">
        <f>IF(LEN(E371)&gt;0,IF(ISNUMBER(E371),0,1),0)</f>
        <v/>
      </c>
      <c r="M371" s="22">
        <f>IF(ISNUMBER(D371),IF(ISNUMBER(E371),IF(_xlfn.DAYS(DATE(YEAR(E371),MONTH(E371),DAY(E371)),DATE(YEAR(D371),MONTH(D371),DAY(D371)))&lt;0,1,0),0),0)</f>
        <v/>
      </c>
      <c r="N371" s="22">
        <f>IF(J371=1,IF(LEN(B371)&gt;0,0,1),0)</f>
        <v/>
      </c>
      <c r="O371" s="22">
        <f>IF(LEN(B371)&gt;0,IF(SUMPRODUCT(($B$5:$B$504=B371)*1)&gt;1,1,0),0)</f>
        <v/>
      </c>
      <c r="P371" s="22">
        <f>IF(LEN(F371)&gt;0,IF(ISNUMBER(F371),IF(F371&lt;0,1,IF(F371&lt;&gt;INT(F371),1,0)),1),0)</f>
        <v/>
      </c>
      <c r="Q371" s="22">
        <f>IF(ISNUMBER(F371),IF(ISNUMBER(Eingaben!$C$16),IF(F371&gt;G371,1,0),0),0)</f>
        <v/>
      </c>
      <c r="R371" s="22">
        <f>IF(ISNUMBER(D371),IF(ISNUMBER(E371),IF(_xlfn.DAYS(DATE(YEAR(E371),MONTH(E371),DAY(E371)),DATE(YEAR(D371),MONTH(D371),DAY(D371)))=0,1,0),0),0)</f>
        <v/>
      </c>
      <c r="S371" s="22">
        <f>IF(J371=1,IF(ISNUMBER(Eingaben!$C$16),IF(K371+L371+M371+R371=0,IF(G371=0,1,0),0),0),0)</f>
        <v/>
      </c>
    </row>
    <row r="372">
      <c r="A372" s="22" t="n">
        <v>368</v>
      </c>
      <c r="B372" s="24" t="n"/>
      <c r="C372" s="24" t="n"/>
      <c r="D372" s="25" t="n"/>
      <c r="E372" s="25" t="n"/>
      <c r="F372" s="26" t="n"/>
      <c r="G372" s="27">
        <f>IF(ISNUMBER(Eingaben!$C$16),IF(ISNUMBER(D372),IF(LEN(E372)=0,MAX(0,_xlfn.DAYS(Eingaben!$C$17,MAX(DATE(YEAR(D372),MONTH(D372),DAY(D372)),Eingaben!$C$16))+1),IF(ISNUMBER(E372),IF(_xlfn.DAYS(DATE(YEAR(E372),MONTH(E372),DAY(E372)),DATE(YEAR(D372),MONTH(D372),DAY(D372)))&lt;0,0,MAX(0,MIN(_xlfn.DAYS(Eingaben!$C$17,MAX(DATE(YEAR(D372),MONTH(D372),DAY(D372)),Eingaben!$C$16)),MAX(_xlfn.DAYS(DATE(YEAR(E372),MONTH(E372),DAY(E372)),MAX(DATE(YEAR(D372),MONTH(D372),DAY(D372)),Eingaben!$C$16))-1+Eingaben!$C$19,_xlfn.DAYS(DATE(YEAR(D372),MONTH(D372),DAY(D372)),MAX(DATE(YEAR(D372),MONTH(D372),DAY(D372)),Eingaben!$C$16))))+1)),0)),0),0)</f>
        <v/>
      </c>
      <c r="H372" s="27">
        <f>MAX(0,G372-IF(ISNUMBER(F372),MAX(0,F372),0))</f>
        <v/>
      </c>
      <c r="I372" s="27">
        <f>MID(IF(K372=1,"; Einzug fehlt oder ist kein Datum","")&amp;IF(L372=1,"; Auszug ist kein Datum","")&amp;IF(M372=1,"; Auszug liegt vor Einzug","")&amp;IF(N372=1,"; Bewohner-ID fehlt","")&amp;IF(O372=1,"; Bewohner-ID doppelt","")&amp;IF(P372=1,"; Abwesenheitstage ungültig (ganze Zahl ab 0)","")&amp;IF(Q372=1,"; Abwesenheit größer als Aufenthaltstage","")&amp;IF(R372=1,"; Ein- und Auszug am selben Tag (Zählregel laut Vertrag prüfen)","")&amp;IF(S372=1,"; Kein Aufenthaltstag im Abrechnungsmonat",""),3,400)</f>
        <v/>
      </c>
      <c r="J372" s="22">
        <f>IF(LEN(B372)+LEN(C372)+LEN(D372)+LEN(E372)+LEN(F372)&gt;0,1,0)</f>
        <v/>
      </c>
      <c r="K372" s="22">
        <f>IF(J372=1,IF(ISNUMBER(D372),0,1),0)</f>
        <v/>
      </c>
      <c r="L372" s="22">
        <f>IF(LEN(E372)&gt;0,IF(ISNUMBER(E372),0,1),0)</f>
        <v/>
      </c>
      <c r="M372" s="22">
        <f>IF(ISNUMBER(D372),IF(ISNUMBER(E372),IF(_xlfn.DAYS(DATE(YEAR(E372),MONTH(E372),DAY(E372)),DATE(YEAR(D372),MONTH(D372),DAY(D372)))&lt;0,1,0),0),0)</f>
        <v/>
      </c>
      <c r="N372" s="22">
        <f>IF(J372=1,IF(LEN(B372)&gt;0,0,1),0)</f>
        <v/>
      </c>
      <c r="O372" s="22">
        <f>IF(LEN(B372)&gt;0,IF(SUMPRODUCT(($B$5:$B$504=B372)*1)&gt;1,1,0),0)</f>
        <v/>
      </c>
      <c r="P372" s="22">
        <f>IF(LEN(F372)&gt;0,IF(ISNUMBER(F372),IF(F372&lt;0,1,IF(F372&lt;&gt;INT(F372),1,0)),1),0)</f>
        <v/>
      </c>
      <c r="Q372" s="22">
        <f>IF(ISNUMBER(F372),IF(ISNUMBER(Eingaben!$C$16),IF(F372&gt;G372,1,0),0),0)</f>
        <v/>
      </c>
      <c r="R372" s="22">
        <f>IF(ISNUMBER(D372),IF(ISNUMBER(E372),IF(_xlfn.DAYS(DATE(YEAR(E372),MONTH(E372),DAY(E372)),DATE(YEAR(D372),MONTH(D372),DAY(D372)))=0,1,0),0),0)</f>
        <v/>
      </c>
      <c r="S372" s="22">
        <f>IF(J372=1,IF(ISNUMBER(Eingaben!$C$16),IF(K372+L372+M372+R372=0,IF(G372=0,1,0),0),0),0)</f>
        <v/>
      </c>
    </row>
    <row r="373">
      <c r="A373" s="22" t="n">
        <v>369</v>
      </c>
      <c r="B373" s="24" t="n"/>
      <c r="C373" s="24" t="n"/>
      <c r="D373" s="25" t="n"/>
      <c r="E373" s="25" t="n"/>
      <c r="F373" s="26" t="n"/>
      <c r="G373" s="27">
        <f>IF(ISNUMBER(Eingaben!$C$16),IF(ISNUMBER(D373),IF(LEN(E373)=0,MAX(0,_xlfn.DAYS(Eingaben!$C$17,MAX(DATE(YEAR(D373),MONTH(D373),DAY(D373)),Eingaben!$C$16))+1),IF(ISNUMBER(E373),IF(_xlfn.DAYS(DATE(YEAR(E373),MONTH(E373),DAY(E373)),DATE(YEAR(D373),MONTH(D373),DAY(D373)))&lt;0,0,MAX(0,MIN(_xlfn.DAYS(Eingaben!$C$17,MAX(DATE(YEAR(D373),MONTH(D373),DAY(D373)),Eingaben!$C$16)),MAX(_xlfn.DAYS(DATE(YEAR(E373),MONTH(E373),DAY(E373)),MAX(DATE(YEAR(D373),MONTH(D373),DAY(D373)),Eingaben!$C$16))-1+Eingaben!$C$19,_xlfn.DAYS(DATE(YEAR(D373),MONTH(D373),DAY(D373)),MAX(DATE(YEAR(D373),MONTH(D373),DAY(D373)),Eingaben!$C$16))))+1)),0)),0),0)</f>
        <v/>
      </c>
      <c r="H373" s="27">
        <f>MAX(0,G373-IF(ISNUMBER(F373),MAX(0,F373),0))</f>
        <v/>
      </c>
      <c r="I373" s="27">
        <f>MID(IF(K373=1,"; Einzug fehlt oder ist kein Datum","")&amp;IF(L373=1,"; Auszug ist kein Datum","")&amp;IF(M373=1,"; Auszug liegt vor Einzug","")&amp;IF(N373=1,"; Bewohner-ID fehlt","")&amp;IF(O373=1,"; Bewohner-ID doppelt","")&amp;IF(P373=1,"; Abwesenheitstage ungültig (ganze Zahl ab 0)","")&amp;IF(Q373=1,"; Abwesenheit größer als Aufenthaltstage","")&amp;IF(R373=1,"; Ein- und Auszug am selben Tag (Zählregel laut Vertrag prüfen)","")&amp;IF(S373=1,"; Kein Aufenthaltstag im Abrechnungsmonat",""),3,400)</f>
        <v/>
      </c>
      <c r="J373" s="22">
        <f>IF(LEN(B373)+LEN(C373)+LEN(D373)+LEN(E373)+LEN(F373)&gt;0,1,0)</f>
        <v/>
      </c>
      <c r="K373" s="22">
        <f>IF(J373=1,IF(ISNUMBER(D373),0,1),0)</f>
        <v/>
      </c>
      <c r="L373" s="22">
        <f>IF(LEN(E373)&gt;0,IF(ISNUMBER(E373),0,1),0)</f>
        <v/>
      </c>
      <c r="M373" s="22">
        <f>IF(ISNUMBER(D373),IF(ISNUMBER(E373),IF(_xlfn.DAYS(DATE(YEAR(E373),MONTH(E373),DAY(E373)),DATE(YEAR(D373),MONTH(D373),DAY(D373)))&lt;0,1,0),0),0)</f>
        <v/>
      </c>
      <c r="N373" s="22">
        <f>IF(J373=1,IF(LEN(B373)&gt;0,0,1),0)</f>
        <v/>
      </c>
      <c r="O373" s="22">
        <f>IF(LEN(B373)&gt;0,IF(SUMPRODUCT(($B$5:$B$504=B373)*1)&gt;1,1,0),0)</f>
        <v/>
      </c>
      <c r="P373" s="22">
        <f>IF(LEN(F373)&gt;0,IF(ISNUMBER(F373),IF(F373&lt;0,1,IF(F373&lt;&gt;INT(F373),1,0)),1),0)</f>
        <v/>
      </c>
      <c r="Q373" s="22">
        <f>IF(ISNUMBER(F373),IF(ISNUMBER(Eingaben!$C$16),IF(F373&gt;G373,1,0),0),0)</f>
        <v/>
      </c>
      <c r="R373" s="22">
        <f>IF(ISNUMBER(D373),IF(ISNUMBER(E373),IF(_xlfn.DAYS(DATE(YEAR(E373),MONTH(E373),DAY(E373)),DATE(YEAR(D373),MONTH(D373),DAY(D373)))=0,1,0),0),0)</f>
        <v/>
      </c>
      <c r="S373" s="22">
        <f>IF(J373=1,IF(ISNUMBER(Eingaben!$C$16),IF(K373+L373+M373+R373=0,IF(G373=0,1,0),0),0),0)</f>
        <v/>
      </c>
    </row>
    <row r="374">
      <c r="A374" s="22" t="n">
        <v>370</v>
      </c>
      <c r="B374" s="24" t="n"/>
      <c r="C374" s="24" t="n"/>
      <c r="D374" s="25" t="n"/>
      <c r="E374" s="25" t="n"/>
      <c r="F374" s="26" t="n"/>
      <c r="G374" s="27">
        <f>IF(ISNUMBER(Eingaben!$C$16),IF(ISNUMBER(D374),IF(LEN(E374)=0,MAX(0,_xlfn.DAYS(Eingaben!$C$17,MAX(DATE(YEAR(D374),MONTH(D374),DAY(D374)),Eingaben!$C$16))+1),IF(ISNUMBER(E374),IF(_xlfn.DAYS(DATE(YEAR(E374),MONTH(E374),DAY(E374)),DATE(YEAR(D374),MONTH(D374),DAY(D374)))&lt;0,0,MAX(0,MIN(_xlfn.DAYS(Eingaben!$C$17,MAX(DATE(YEAR(D374),MONTH(D374),DAY(D374)),Eingaben!$C$16)),MAX(_xlfn.DAYS(DATE(YEAR(E374),MONTH(E374),DAY(E374)),MAX(DATE(YEAR(D374),MONTH(D374),DAY(D374)),Eingaben!$C$16))-1+Eingaben!$C$19,_xlfn.DAYS(DATE(YEAR(D374),MONTH(D374),DAY(D374)),MAX(DATE(YEAR(D374),MONTH(D374),DAY(D374)),Eingaben!$C$16))))+1)),0)),0),0)</f>
        <v/>
      </c>
      <c r="H374" s="27">
        <f>MAX(0,G374-IF(ISNUMBER(F374),MAX(0,F374),0))</f>
        <v/>
      </c>
      <c r="I374" s="27">
        <f>MID(IF(K374=1,"; Einzug fehlt oder ist kein Datum","")&amp;IF(L374=1,"; Auszug ist kein Datum","")&amp;IF(M374=1,"; Auszug liegt vor Einzug","")&amp;IF(N374=1,"; Bewohner-ID fehlt","")&amp;IF(O374=1,"; Bewohner-ID doppelt","")&amp;IF(P374=1,"; Abwesenheitstage ungültig (ganze Zahl ab 0)","")&amp;IF(Q374=1,"; Abwesenheit größer als Aufenthaltstage","")&amp;IF(R374=1,"; Ein- und Auszug am selben Tag (Zählregel laut Vertrag prüfen)","")&amp;IF(S374=1,"; Kein Aufenthaltstag im Abrechnungsmonat",""),3,400)</f>
        <v/>
      </c>
      <c r="J374" s="22">
        <f>IF(LEN(B374)+LEN(C374)+LEN(D374)+LEN(E374)+LEN(F374)&gt;0,1,0)</f>
        <v/>
      </c>
      <c r="K374" s="22">
        <f>IF(J374=1,IF(ISNUMBER(D374),0,1),0)</f>
        <v/>
      </c>
      <c r="L374" s="22">
        <f>IF(LEN(E374)&gt;0,IF(ISNUMBER(E374),0,1),0)</f>
        <v/>
      </c>
      <c r="M374" s="22">
        <f>IF(ISNUMBER(D374),IF(ISNUMBER(E374),IF(_xlfn.DAYS(DATE(YEAR(E374),MONTH(E374),DAY(E374)),DATE(YEAR(D374),MONTH(D374),DAY(D374)))&lt;0,1,0),0),0)</f>
        <v/>
      </c>
      <c r="N374" s="22">
        <f>IF(J374=1,IF(LEN(B374)&gt;0,0,1),0)</f>
        <v/>
      </c>
      <c r="O374" s="22">
        <f>IF(LEN(B374)&gt;0,IF(SUMPRODUCT(($B$5:$B$504=B374)*1)&gt;1,1,0),0)</f>
        <v/>
      </c>
      <c r="P374" s="22">
        <f>IF(LEN(F374)&gt;0,IF(ISNUMBER(F374),IF(F374&lt;0,1,IF(F374&lt;&gt;INT(F374),1,0)),1),0)</f>
        <v/>
      </c>
      <c r="Q374" s="22">
        <f>IF(ISNUMBER(F374),IF(ISNUMBER(Eingaben!$C$16),IF(F374&gt;G374,1,0),0),0)</f>
        <v/>
      </c>
      <c r="R374" s="22">
        <f>IF(ISNUMBER(D374),IF(ISNUMBER(E374),IF(_xlfn.DAYS(DATE(YEAR(E374),MONTH(E374),DAY(E374)),DATE(YEAR(D374),MONTH(D374),DAY(D374)))=0,1,0),0),0)</f>
        <v/>
      </c>
      <c r="S374" s="22">
        <f>IF(J374=1,IF(ISNUMBER(Eingaben!$C$16),IF(K374+L374+M374+R374=0,IF(G374=0,1,0),0),0),0)</f>
        <v/>
      </c>
    </row>
    <row r="375">
      <c r="A375" s="22" t="n">
        <v>371</v>
      </c>
      <c r="B375" s="24" t="n"/>
      <c r="C375" s="24" t="n"/>
      <c r="D375" s="25" t="n"/>
      <c r="E375" s="25" t="n"/>
      <c r="F375" s="26" t="n"/>
      <c r="G375" s="27">
        <f>IF(ISNUMBER(Eingaben!$C$16),IF(ISNUMBER(D375),IF(LEN(E375)=0,MAX(0,_xlfn.DAYS(Eingaben!$C$17,MAX(DATE(YEAR(D375),MONTH(D375),DAY(D375)),Eingaben!$C$16))+1),IF(ISNUMBER(E375),IF(_xlfn.DAYS(DATE(YEAR(E375),MONTH(E375),DAY(E375)),DATE(YEAR(D375),MONTH(D375),DAY(D375)))&lt;0,0,MAX(0,MIN(_xlfn.DAYS(Eingaben!$C$17,MAX(DATE(YEAR(D375),MONTH(D375),DAY(D375)),Eingaben!$C$16)),MAX(_xlfn.DAYS(DATE(YEAR(E375),MONTH(E375),DAY(E375)),MAX(DATE(YEAR(D375),MONTH(D375),DAY(D375)),Eingaben!$C$16))-1+Eingaben!$C$19,_xlfn.DAYS(DATE(YEAR(D375),MONTH(D375),DAY(D375)),MAX(DATE(YEAR(D375),MONTH(D375),DAY(D375)),Eingaben!$C$16))))+1)),0)),0),0)</f>
        <v/>
      </c>
      <c r="H375" s="27">
        <f>MAX(0,G375-IF(ISNUMBER(F375),MAX(0,F375),0))</f>
        <v/>
      </c>
      <c r="I375" s="27">
        <f>MID(IF(K375=1,"; Einzug fehlt oder ist kein Datum","")&amp;IF(L375=1,"; Auszug ist kein Datum","")&amp;IF(M375=1,"; Auszug liegt vor Einzug","")&amp;IF(N375=1,"; Bewohner-ID fehlt","")&amp;IF(O375=1,"; Bewohner-ID doppelt","")&amp;IF(P375=1,"; Abwesenheitstage ungültig (ganze Zahl ab 0)","")&amp;IF(Q375=1,"; Abwesenheit größer als Aufenthaltstage","")&amp;IF(R375=1,"; Ein- und Auszug am selben Tag (Zählregel laut Vertrag prüfen)","")&amp;IF(S375=1,"; Kein Aufenthaltstag im Abrechnungsmonat",""),3,400)</f>
        <v/>
      </c>
      <c r="J375" s="22">
        <f>IF(LEN(B375)+LEN(C375)+LEN(D375)+LEN(E375)+LEN(F375)&gt;0,1,0)</f>
        <v/>
      </c>
      <c r="K375" s="22">
        <f>IF(J375=1,IF(ISNUMBER(D375),0,1),0)</f>
        <v/>
      </c>
      <c r="L375" s="22">
        <f>IF(LEN(E375)&gt;0,IF(ISNUMBER(E375),0,1),0)</f>
        <v/>
      </c>
      <c r="M375" s="22">
        <f>IF(ISNUMBER(D375),IF(ISNUMBER(E375),IF(_xlfn.DAYS(DATE(YEAR(E375),MONTH(E375),DAY(E375)),DATE(YEAR(D375),MONTH(D375),DAY(D375)))&lt;0,1,0),0),0)</f>
        <v/>
      </c>
      <c r="N375" s="22">
        <f>IF(J375=1,IF(LEN(B375)&gt;0,0,1),0)</f>
        <v/>
      </c>
      <c r="O375" s="22">
        <f>IF(LEN(B375)&gt;0,IF(SUMPRODUCT(($B$5:$B$504=B375)*1)&gt;1,1,0),0)</f>
        <v/>
      </c>
      <c r="P375" s="22">
        <f>IF(LEN(F375)&gt;0,IF(ISNUMBER(F375),IF(F375&lt;0,1,IF(F375&lt;&gt;INT(F375),1,0)),1),0)</f>
        <v/>
      </c>
      <c r="Q375" s="22">
        <f>IF(ISNUMBER(F375),IF(ISNUMBER(Eingaben!$C$16),IF(F375&gt;G375,1,0),0),0)</f>
        <v/>
      </c>
      <c r="R375" s="22">
        <f>IF(ISNUMBER(D375),IF(ISNUMBER(E375),IF(_xlfn.DAYS(DATE(YEAR(E375),MONTH(E375),DAY(E375)),DATE(YEAR(D375),MONTH(D375),DAY(D375)))=0,1,0),0),0)</f>
        <v/>
      </c>
      <c r="S375" s="22">
        <f>IF(J375=1,IF(ISNUMBER(Eingaben!$C$16),IF(K375+L375+M375+R375=0,IF(G375=0,1,0),0),0),0)</f>
        <v/>
      </c>
    </row>
    <row r="376">
      <c r="A376" s="22" t="n">
        <v>372</v>
      </c>
      <c r="B376" s="24" t="n"/>
      <c r="C376" s="24" t="n"/>
      <c r="D376" s="25" t="n"/>
      <c r="E376" s="25" t="n"/>
      <c r="F376" s="26" t="n"/>
      <c r="G376" s="27">
        <f>IF(ISNUMBER(Eingaben!$C$16),IF(ISNUMBER(D376),IF(LEN(E376)=0,MAX(0,_xlfn.DAYS(Eingaben!$C$17,MAX(DATE(YEAR(D376),MONTH(D376),DAY(D376)),Eingaben!$C$16))+1),IF(ISNUMBER(E376),IF(_xlfn.DAYS(DATE(YEAR(E376),MONTH(E376),DAY(E376)),DATE(YEAR(D376),MONTH(D376),DAY(D376)))&lt;0,0,MAX(0,MIN(_xlfn.DAYS(Eingaben!$C$17,MAX(DATE(YEAR(D376),MONTH(D376),DAY(D376)),Eingaben!$C$16)),MAX(_xlfn.DAYS(DATE(YEAR(E376),MONTH(E376),DAY(E376)),MAX(DATE(YEAR(D376),MONTH(D376),DAY(D376)),Eingaben!$C$16))-1+Eingaben!$C$19,_xlfn.DAYS(DATE(YEAR(D376),MONTH(D376),DAY(D376)),MAX(DATE(YEAR(D376),MONTH(D376),DAY(D376)),Eingaben!$C$16))))+1)),0)),0),0)</f>
        <v/>
      </c>
      <c r="H376" s="27">
        <f>MAX(0,G376-IF(ISNUMBER(F376),MAX(0,F376),0))</f>
        <v/>
      </c>
      <c r="I376" s="27">
        <f>MID(IF(K376=1,"; Einzug fehlt oder ist kein Datum","")&amp;IF(L376=1,"; Auszug ist kein Datum","")&amp;IF(M376=1,"; Auszug liegt vor Einzug","")&amp;IF(N376=1,"; Bewohner-ID fehlt","")&amp;IF(O376=1,"; Bewohner-ID doppelt","")&amp;IF(P376=1,"; Abwesenheitstage ungültig (ganze Zahl ab 0)","")&amp;IF(Q376=1,"; Abwesenheit größer als Aufenthaltstage","")&amp;IF(R376=1,"; Ein- und Auszug am selben Tag (Zählregel laut Vertrag prüfen)","")&amp;IF(S376=1,"; Kein Aufenthaltstag im Abrechnungsmonat",""),3,400)</f>
        <v/>
      </c>
      <c r="J376" s="22">
        <f>IF(LEN(B376)+LEN(C376)+LEN(D376)+LEN(E376)+LEN(F376)&gt;0,1,0)</f>
        <v/>
      </c>
      <c r="K376" s="22">
        <f>IF(J376=1,IF(ISNUMBER(D376),0,1),0)</f>
        <v/>
      </c>
      <c r="L376" s="22">
        <f>IF(LEN(E376)&gt;0,IF(ISNUMBER(E376),0,1),0)</f>
        <v/>
      </c>
      <c r="M376" s="22">
        <f>IF(ISNUMBER(D376),IF(ISNUMBER(E376),IF(_xlfn.DAYS(DATE(YEAR(E376),MONTH(E376),DAY(E376)),DATE(YEAR(D376),MONTH(D376),DAY(D376)))&lt;0,1,0),0),0)</f>
        <v/>
      </c>
      <c r="N376" s="22">
        <f>IF(J376=1,IF(LEN(B376)&gt;0,0,1),0)</f>
        <v/>
      </c>
      <c r="O376" s="22">
        <f>IF(LEN(B376)&gt;0,IF(SUMPRODUCT(($B$5:$B$504=B376)*1)&gt;1,1,0),0)</f>
        <v/>
      </c>
      <c r="P376" s="22">
        <f>IF(LEN(F376)&gt;0,IF(ISNUMBER(F376),IF(F376&lt;0,1,IF(F376&lt;&gt;INT(F376),1,0)),1),0)</f>
        <v/>
      </c>
      <c r="Q376" s="22">
        <f>IF(ISNUMBER(F376),IF(ISNUMBER(Eingaben!$C$16),IF(F376&gt;G376,1,0),0),0)</f>
        <v/>
      </c>
      <c r="R376" s="22">
        <f>IF(ISNUMBER(D376),IF(ISNUMBER(E376),IF(_xlfn.DAYS(DATE(YEAR(E376),MONTH(E376),DAY(E376)),DATE(YEAR(D376),MONTH(D376),DAY(D376)))=0,1,0),0),0)</f>
        <v/>
      </c>
      <c r="S376" s="22">
        <f>IF(J376=1,IF(ISNUMBER(Eingaben!$C$16),IF(K376+L376+M376+R376=0,IF(G376=0,1,0),0),0),0)</f>
        <v/>
      </c>
    </row>
    <row r="377">
      <c r="A377" s="22" t="n">
        <v>373</v>
      </c>
      <c r="B377" s="24" t="n"/>
      <c r="C377" s="24" t="n"/>
      <c r="D377" s="25" t="n"/>
      <c r="E377" s="25" t="n"/>
      <c r="F377" s="26" t="n"/>
      <c r="G377" s="27">
        <f>IF(ISNUMBER(Eingaben!$C$16),IF(ISNUMBER(D377),IF(LEN(E377)=0,MAX(0,_xlfn.DAYS(Eingaben!$C$17,MAX(DATE(YEAR(D377),MONTH(D377),DAY(D377)),Eingaben!$C$16))+1),IF(ISNUMBER(E377),IF(_xlfn.DAYS(DATE(YEAR(E377),MONTH(E377),DAY(E377)),DATE(YEAR(D377),MONTH(D377),DAY(D377)))&lt;0,0,MAX(0,MIN(_xlfn.DAYS(Eingaben!$C$17,MAX(DATE(YEAR(D377),MONTH(D377),DAY(D377)),Eingaben!$C$16)),MAX(_xlfn.DAYS(DATE(YEAR(E377),MONTH(E377),DAY(E377)),MAX(DATE(YEAR(D377),MONTH(D377),DAY(D377)),Eingaben!$C$16))-1+Eingaben!$C$19,_xlfn.DAYS(DATE(YEAR(D377),MONTH(D377),DAY(D377)),MAX(DATE(YEAR(D377),MONTH(D377),DAY(D377)),Eingaben!$C$16))))+1)),0)),0),0)</f>
        <v/>
      </c>
      <c r="H377" s="27">
        <f>MAX(0,G377-IF(ISNUMBER(F377),MAX(0,F377),0))</f>
        <v/>
      </c>
      <c r="I377" s="27">
        <f>MID(IF(K377=1,"; Einzug fehlt oder ist kein Datum","")&amp;IF(L377=1,"; Auszug ist kein Datum","")&amp;IF(M377=1,"; Auszug liegt vor Einzug","")&amp;IF(N377=1,"; Bewohner-ID fehlt","")&amp;IF(O377=1,"; Bewohner-ID doppelt","")&amp;IF(P377=1,"; Abwesenheitstage ungültig (ganze Zahl ab 0)","")&amp;IF(Q377=1,"; Abwesenheit größer als Aufenthaltstage","")&amp;IF(R377=1,"; Ein- und Auszug am selben Tag (Zählregel laut Vertrag prüfen)","")&amp;IF(S377=1,"; Kein Aufenthaltstag im Abrechnungsmonat",""),3,400)</f>
        <v/>
      </c>
      <c r="J377" s="22">
        <f>IF(LEN(B377)+LEN(C377)+LEN(D377)+LEN(E377)+LEN(F377)&gt;0,1,0)</f>
        <v/>
      </c>
      <c r="K377" s="22">
        <f>IF(J377=1,IF(ISNUMBER(D377),0,1),0)</f>
        <v/>
      </c>
      <c r="L377" s="22">
        <f>IF(LEN(E377)&gt;0,IF(ISNUMBER(E377),0,1),0)</f>
        <v/>
      </c>
      <c r="M377" s="22">
        <f>IF(ISNUMBER(D377),IF(ISNUMBER(E377),IF(_xlfn.DAYS(DATE(YEAR(E377),MONTH(E377),DAY(E377)),DATE(YEAR(D377),MONTH(D377),DAY(D377)))&lt;0,1,0),0),0)</f>
        <v/>
      </c>
      <c r="N377" s="22">
        <f>IF(J377=1,IF(LEN(B377)&gt;0,0,1),0)</f>
        <v/>
      </c>
      <c r="O377" s="22">
        <f>IF(LEN(B377)&gt;0,IF(SUMPRODUCT(($B$5:$B$504=B377)*1)&gt;1,1,0),0)</f>
        <v/>
      </c>
      <c r="P377" s="22">
        <f>IF(LEN(F377)&gt;0,IF(ISNUMBER(F377),IF(F377&lt;0,1,IF(F377&lt;&gt;INT(F377),1,0)),1),0)</f>
        <v/>
      </c>
      <c r="Q377" s="22">
        <f>IF(ISNUMBER(F377),IF(ISNUMBER(Eingaben!$C$16),IF(F377&gt;G377,1,0),0),0)</f>
        <v/>
      </c>
      <c r="R377" s="22">
        <f>IF(ISNUMBER(D377),IF(ISNUMBER(E377),IF(_xlfn.DAYS(DATE(YEAR(E377),MONTH(E377),DAY(E377)),DATE(YEAR(D377),MONTH(D377),DAY(D377)))=0,1,0),0),0)</f>
        <v/>
      </c>
      <c r="S377" s="22">
        <f>IF(J377=1,IF(ISNUMBER(Eingaben!$C$16),IF(K377+L377+M377+R377=0,IF(G377=0,1,0),0),0),0)</f>
        <v/>
      </c>
    </row>
    <row r="378">
      <c r="A378" s="22" t="n">
        <v>374</v>
      </c>
      <c r="B378" s="24" t="n"/>
      <c r="C378" s="24" t="n"/>
      <c r="D378" s="25" t="n"/>
      <c r="E378" s="25" t="n"/>
      <c r="F378" s="26" t="n"/>
      <c r="G378" s="27">
        <f>IF(ISNUMBER(Eingaben!$C$16),IF(ISNUMBER(D378),IF(LEN(E378)=0,MAX(0,_xlfn.DAYS(Eingaben!$C$17,MAX(DATE(YEAR(D378),MONTH(D378),DAY(D378)),Eingaben!$C$16))+1),IF(ISNUMBER(E378),IF(_xlfn.DAYS(DATE(YEAR(E378),MONTH(E378),DAY(E378)),DATE(YEAR(D378),MONTH(D378),DAY(D378)))&lt;0,0,MAX(0,MIN(_xlfn.DAYS(Eingaben!$C$17,MAX(DATE(YEAR(D378),MONTH(D378),DAY(D378)),Eingaben!$C$16)),MAX(_xlfn.DAYS(DATE(YEAR(E378),MONTH(E378),DAY(E378)),MAX(DATE(YEAR(D378),MONTH(D378),DAY(D378)),Eingaben!$C$16))-1+Eingaben!$C$19,_xlfn.DAYS(DATE(YEAR(D378),MONTH(D378),DAY(D378)),MAX(DATE(YEAR(D378),MONTH(D378),DAY(D378)),Eingaben!$C$16))))+1)),0)),0),0)</f>
        <v/>
      </c>
      <c r="H378" s="27">
        <f>MAX(0,G378-IF(ISNUMBER(F378),MAX(0,F378),0))</f>
        <v/>
      </c>
      <c r="I378" s="27">
        <f>MID(IF(K378=1,"; Einzug fehlt oder ist kein Datum","")&amp;IF(L378=1,"; Auszug ist kein Datum","")&amp;IF(M378=1,"; Auszug liegt vor Einzug","")&amp;IF(N378=1,"; Bewohner-ID fehlt","")&amp;IF(O378=1,"; Bewohner-ID doppelt","")&amp;IF(P378=1,"; Abwesenheitstage ungültig (ganze Zahl ab 0)","")&amp;IF(Q378=1,"; Abwesenheit größer als Aufenthaltstage","")&amp;IF(R378=1,"; Ein- und Auszug am selben Tag (Zählregel laut Vertrag prüfen)","")&amp;IF(S378=1,"; Kein Aufenthaltstag im Abrechnungsmonat",""),3,400)</f>
        <v/>
      </c>
      <c r="J378" s="22">
        <f>IF(LEN(B378)+LEN(C378)+LEN(D378)+LEN(E378)+LEN(F378)&gt;0,1,0)</f>
        <v/>
      </c>
      <c r="K378" s="22">
        <f>IF(J378=1,IF(ISNUMBER(D378),0,1),0)</f>
        <v/>
      </c>
      <c r="L378" s="22">
        <f>IF(LEN(E378)&gt;0,IF(ISNUMBER(E378),0,1),0)</f>
        <v/>
      </c>
      <c r="M378" s="22">
        <f>IF(ISNUMBER(D378),IF(ISNUMBER(E378),IF(_xlfn.DAYS(DATE(YEAR(E378),MONTH(E378),DAY(E378)),DATE(YEAR(D378),MONTH(D378),DAY(D378)))&lt;0,1,0),0),0)</f>
        <v/>
      </c>
      <c r="N378" s="22">
        <f>IF(J378=1,IF(LEN(B378)&gt;0,0,1),0)</f>
        <v/>
      </c>
      <c r="O378" s="22">
        <f>IF(LEN(B378)&gt;0,IF(SUMPRODUCT(($B$5:$B$504=B378)*1)&gt;1,1,0),0)</f>
        <v/>
      </c>
      <c r="P378" s="22">
        <f>IF(LEN(F378)&gt;0,IF(ISNUMBER(F378),IF(F378&lt;0,1,IF(F378&lt;&gt;INT(F378),1,0)),1),0)</f>
        <v/>
      </c>
      <c r="Q378" s="22">
        <f>IF(ISNUMBER(F378),IF(ISNUMBER(Eingaben!$C$16),IF(F378&gt;G378,1,0),0),0)</f>
        <v/>
      </c>
      <c r="R378" s="22">
        <f>IF(ISNUMBER(D378),IF(ISNUMBER(E378),IF(_xlfn.DAYS(DATE(YEAR(E378),MONTH(E378),DAY(E378)),DATE(YEAR(D378),MONTH(D378),DAY(D378)))=0,1,0),0),0)</f>
        <v/>
      </c>
      <c r="S378" s="22">
        <f>IF(J378=1,IF(ISNUMBER(Eingaben!$C$16),IF(K378+L378+M378+R378=0,IF(G378=0,1,0),0),0),0)</f>
        <v/>
      </c>
    </row>
    <row r="379">
      <c r="A379" s="22" t="n">
        <v>375</v>
      </c>
      <c r="B379" s="24" t="n"/>
      <c r="C379" s="24" t="n"/>
      <c r="D379" s="25" t="n"/>
      <c r="E379" s="25" t="n"/>
      <c r="F379" s="26" t="n"/>
      <c r="G379" s="27">
        <f>IF(ISNUMBER(Eingaben!$C$16),IF(ISNUMBER(D379),IF(LEN(E379)=0,MAX(0,_xlfn.DAYS(Eingaben!$C$17,MAX(DATE(YEAR(D379),MONTH(D379),DAY(D379)),Eingaben!$C$16))+1),IF(ISNUMBER(E379),IF(_xlfn.DAYS(DATE(YEAR(E379),MONTH(E379),DAY(E379)),DATE(YEAR(D379),MONTH(D379),DAY(D379)))&lt;0,0,MAX(0,MIN(_xlfn.DAYS(Eingaben!$C$17,MAX(DATE(YEAR(D379),MONTH(D379),DAY(D379)),Eingaben!$C$16)),MAX(_xlfn.DAYS(DATE(YEAR(E379),MONTH(E379),DAY(E379)),MAX(DATE(YEAR(D379),MONTH(D379),DAY(D379)),Eingaben!$C$16))-1+Eingaben!$C$19,_xlfn.DAYS(DATE(YEAR(D379),MONTH(D379),DAY(D379)),MAX(DATE(YEAR(D379),MONTH(D379),DAY(D379)),Eingaben!$C$16))))+1)),0)),0),0)</f>
        <v/>
      </c>
      <c r="H379" s="27">
        <f>MAX(0,G379-IF(ISNUMBER(F379),MAX(0,F379),0))</f>
        <v/>
      </c>
      <c r="I379" s="27">
        <f>MID(IF(K379=1,"; Einzug fehlt oder ist kein Datum","")&amp;IF(L379=1,"; Auszug ist kein Datum","")&amp;IF(M379=1,"; Auszug liegt vor Einzug","")&amp;IF(N379=1,"; Bewohner-ID fehlt","")&amp;IF(O379=1,"; Bewohner-ID doppelt","")&amp;IF(P379=1,"; Abwesenheitstage ungültig (ganze Zahl ab 0)","")&amp;IF(Q379=1,"; Abwesenheit größer als Aufenthaltstage","")&amp;IF(R379=1,"; Ein- und Auszug am selben Tag (Zählregel laut Vertrag prüfen)","")&amp;IF(S379=1,"; Kein Aufenthaltstag im Abrechnungsmonat",""),3,400)</f>
        <v/>
      </c>
      <c r="J379" s="22">
        <f>IF(LEN(B379)+LEN(C379)+LEN(D379)+LEN(E379)+LEN(F379)&gt;0,1,0)</f>
        <v/>
      </c>
      <c r="K379" s="22">
        <f>IF(J379=1,IF(ISNUMBER(D379),0,1),0)</f>
        <v/>
      </c>
      <c r="L379" s="22">
        <f>IF(LEN(E379)&gt;0,IF(ISNUMBER(E379),0,1),0)</f>
        <v/>
      </c>
      <c r="M379" s="22">
        <f>IF(ISNUMBER(D379),IF(ISNUMBER(E379),IF(_xlfn.DAYS(DATE(YEAR(E379),MONTH(E379),DAY(E379)),DATE(YEAR(D379),MONTH(D379),DAY(D379)))&lt;0,1,0),0),0)</f>
        <v/>
      </c>
      <c r="N379" s="22">
        <f>IF(J379=1,IF(LEN(B379)&gt;0,0,1),0)</f>
        <v/>
      </c>
      <c r="O379" s="22">
        <f>IF(LEN(B379)&gt;0,IF(SUMPRODUCT(($B$5:$B$504=B379)*1)&gt;1,1,0),0)</f>
        <v/>
      </c>
      <c r="P379" s="22">
        <f>IF(LEN(F379)&gt;0,IF(ISNUMBER(F379),IF(F379&lt;0,1,IF(F379&lt;&gt;INT(F379),1,0)),1),0)</f>
        <v/>
      </c>
      <c r="Q379" s="22">
        <f>IF(ISNUMBER(F379),IF(ISNUMBER(Eingaben!$C$16),IF(F379&gt;G379,1,0),0),0)</f>
        <v/>
      </c>
      <c r="R379" s="22">
        <f>IF(ISNUMBER(D379),IF(ISNUMBER(E379),IF(_xlfn.DAYS(DATE(YEAR(E379),MONTH(E379),DAY(E379)),DATE(YEAR(D379),MONTH(D379),DAY(D379)))=0,1,0),0),0)</f>
        <v/>
      </c>
      <c r="S379" s="22">
        <f>IF(J379=1,IF(ISNUMBER(Eingaben!$C$16),IF(K379+L379+M379+R379=0,IF(G379=0,1,0),0),0),0)</f>
        <v/>
      </c>
    </row>
    <row r="380">
      <c r="A380" s="22" t="n">
        <v>376</v>
      </c>
      <c r="B380" s="24" t="n"/>
      <c r="C380" s="24" t="n"/>
      <c r="D380" s="25" t="n"/>
      <c r="E380" s="25" t="n"/>
      <c r="F380" s="26" t="n"/>
      <c r="G380" s="27">
        <f>IF(ISNUMBER(Eingaben!$C$16),IF(ISNUMBER(D380),IF(LEN(E380)=0,MAX(0,_xlfn.DAYS(Eingaben!$C$17,MAX(DATE(YEAR(D380),MONTH(D380),DAY(D380)),Eingaben!$C$16))+1),IF(ISNUMBER(E380),IF(_xlfn.DAYS(DATE(YEAR(E380),MONTH(E380),DAY(E380)),DATE(YEAR(D380),MONTH(D380),DAY(D380)))&lt;0,0,MAX(0,MIN(_xlfn.DAYS(Eingaben!$C$17,MAX(DATE(YEAR(D380),MONTH(D380),DAY(D380)),Eingaben!$C$16)),MAX(_xlfn.DAYS(DATE(YEAR(E380),MONTH(E380),DAY(E380)),MAX(DATE(YEAR(D380),MONTH(D380),DAY(D380)),Eingaben!$C$16))-1+Eingaben!$C$19,_xlfn.DAYS(DATE(YEAR(D380),MONTH(D380),DAY(D380)),MAX(DATE(YEAR(D380),MONTH(D380),DAY(D380)),Eingaben!$C$16))))+1)),0)),0),0)</f>
        <v/>
      </c>
      <c r="H380" s="27">
        <f>MAX(0,G380-IF(ISNUMBER(F380),MAX(0,F380),0))</f>
        <v/>
      </c>
      <c r="I380" s="27">
        <f>MID(IF(K380=1,"; Einzug fehlt oder ist kein Datum","")&amp;IF(L380=1,"; Auszug ist kein Datum","")&amp;IF(M380=1,"; Auszug liegt vor Einzug","")&amp;IF(N380=1,"; Bewohner-ID fehlt","")&amp;IF(O380=1,"; Bewohner-ID doppelt","")&amp;IF(P380=1,"; Abwesenheitstage ungültig (ganze Zahl ab 0)","")&amp;IF(Q380=1,"; Abwesenheit größer als Aufenthaltstage","")&amp;IF(R380=1,"; Ein- und Auszug am selben Tag (Zählregel laut Vertrag prüfen)","")&amp;IF(S380=1,"; Kein Aufenthaltstag im Abrechnungsmonat",""),3,400)</f>
        <v/>
      </c>
      <c r="J380" s="22">
        <f>IF(LEN(B380)+LEN(C380)+LEN(D380)+LEN(E380)+LEN(F380)&gt;0,1,0)</f>
        <v/>
      </c>
      <c r="K380" s="22">
        <f>IF(J380=1,IF(ISNUMBER(D380),0,1),0)</f>
        <v/>
      </c>
      <c r="L380" s="22">
        <f>IF(LEN(E380)&gt;0,IF(ISNUMBER(E380),0,1),0)</f>
        <v/>
      </c>
      <c r="M380" s="22">
        <f>IF(ISNUMBER(D380),IF(ISNUMBER(E380),IF(_xlfn.DAYS(DATE(YEAR(E380),MONTH(E380),DAY(E380)),DATE(YEAR(D380),MONTH(D380),DAY(D380)))&lt;0,1,0),0),0)</f>
        <v/>
      </c>
      <c r="N380" s="22">
        <f>IF(J380=1,IF(LEN(B380)&gt;0,0,1),0)</f>
        <v/>
      </c>
      <c r="O380" s="22">
        <f>IF(LEN(B380)&gt;0,IF(SUMPRODUCT(($B$5:$B$504=B380)*1)&gt;1,1,0),0)</f>
        <v/>
      </c>
      <c r="P380" s="22">
        <f>IF(LEN(F380)&gt;0,IF(ISNUMBER(F380),IF(F380&lt;0,1,IF(F380&lt;&gt;INT(F380),1,0)),1),0)</f>
        <v/>
      </c>
      <c r="Q380" s="22">
        <f>IF(ISNUMBER(F380),IF(ISNUMBER(Eingaben!$C$16),IF(F380&gt;G380,1,0),0),0)</f>
        <v/>
      </c>
      <c r="R380" s="22">
        <f>IF(ISNUMBER(D380),IF(ISNUMBER(E380),IF(_xlfn.DAYS(DATE(YEAR(E380),MONTH(E380),DAY(E380)),DATE(YEAR(D380),MONTH(D380),DAY(D380)))=0,1,0),0),0)</f>
        <v/>
      </c>
      <c r="S380" s="22">
        <f>IF(J380=1,IF(ISNUMBER(Eingaben!$C$16),IF(K380+L380+M380+R380=0,IF(G380=0,1,0),0),0),0)</f>
        <v/>
      </c>
    </row>
    <row r="381">
      <c r="A381" s="22" t="n">
        <v>377</v>
      </c>
      <c r="B381" s="24" t="n"/>
      <c r="C381" s="24" t="n"/>
      <c r="D381" s="25" t="n"/>
      <c r="E381" s="25" t="n"/>
      <c r="F381" s="26" t="n"/>
      <c r="G381" s="27">
        <f>IF(ISNUMBER(Eingaben!$C$16),IF(ISNUMBER(D381),IF(LEN(E381)=0,MAX(0,_xlfn.DAYS(Eingaben!$C$17,MAX(DATE(YEAR(D381),MONTH(D381),DAY(D381)),Eingaben!$C$16))+1),IF(ISNUMBER(E381),IF(_xlfn.DAYS(DATE(YEAR(E381),MONTH(E381),DAY(E381)),DATE(YEAR(D381),MONTH(D381),DAY(D381)))&lt;0,0,MAX(0,MIN(_xlfn.DAYS(Eingaben!$C$17,MAX(DATE(YEAR(D381),MONTH(D381),DAY(D381)),Eingaben!$C$16)),MAX(_xlfn.DAYS(DATE(YEAR(E381),MONTH(E381),DAY(E381)),MAX(DATE(YEAR(D381),MONTH(D381),DAY(D381)),Eingaben!$C$16))-1+Eingaben!$C$19,_xlfn.DAYS(DATE(YEAR(D381),MONTH(D381),DAY(D381)),MAX(DATE(YEAR(D381),MONTH(D381),DAY(D381)),Eingaben!$C$16))))+1)),0)),0),0)</f>
        <v/>
      </c>
      <c r="H381" s="27">
        <f>MAX(0,G381-IF(ISNUMBER(F381),MAX(0,F381),0))</f>
        <v/>
      </c>
      <c r="I381" s="27">
        <f>MID(IF(K381=1,"; Einzug fehlt oder ist kein Datum","")&amp;IF(L381=1,"; Auszug ist kein Datum","")&amp;IF(M381=1,"; Auszug liegt vor Einzug","")&amp;IF(N381=1,"; Bewohner-ID fehlt","")&amp;IF(O381=1,"; Bewohner-ID doppelt","")&amp;IF(P381=1,"; Abwesenheitstage ungültig (ganze Zahl ab 0)","")&amp;IF(Q381=1,"; Abwesenheit größer als Aufenthaltstage","")&amp;IF(R381=1,"; Ein- und Auszug am selben Tag (Zählregel laut Vertrag prüfen)","")&amp;IF(S381=1,"; Kein Aufenthaltstag im Abrechnungsmonat",""),3,400)</f>
        <v/>
      </c>
      <c r="J381" s="22">
        <f>IF(LEN(B381)+LEN(C381)+LEN(D381)+LEN(E381)+LEN(F381)&gt;0,1,0)</f>
        <v/>
      </c>
      <c r="K381" s="22">
        <f>IF(J381=1,IF(ISNUMBER(D381),0,1),0)</f>
        <v/>
      </c>
      <c r="L381" s="22">
        <f>IF(LEN(E381)&gt;0,IF(ISNUMBER(E381),0,1),0)</f>
        <v/>
      </c>
      <c r="M381" s="22">
        <f>IF(ISNUMBER(D381),IF(ISNUMBER(E381),IF(_xlfn.DAYS(DATE(YEAR(E381),MONTH(E381),DAY(E381)),DATE(YEAR(D381),MONTH(D381),DAY(D381)))&lt;0,1,0),0),0)</f>
        <v/>
      </c>
      <c r="N381" s="22">
        <f>IF(J381=1,IF(LEN(B381)&gt;0,0,1),0)</f>
        <v/>
      </c>
      <c r="O381" s="22">
        <f>IF(LEN(B381)&gt;0,IF(SUMPRODUCT(($B$5:$B$504=B381)*1)&gt;1,1,0),0)</f>
        <v/>
      </c>
      <c r="P381" s="22">
        <f>IF(LEN(F381)&gt;0,IF(ISNUMBER(F381),IF(F381&lt;0,1,IF(F381&lt;&gt;INT(F381),1,0)),1),0)</f>
        <v/>
      </c>
      <c r="Q381" s="22">
        <f>IF(ISNUMBER(F381),IF(ISNUMBER(Eingaben!$C$16),IF(F381&gt;G381,1,0),0),0)</f>
        <v/>
      </c>
      <c r="R381" s="22">
        <f>IF(ISNUMBER(D381),IF(ISNUMBER(E381),IF(_xlfn.DAYS(DATE(YEAR(E381),MONTH(E381),DAY(E381)),DATE(YEAR(D381),MONTH(D381),DAY(D381)))=0,1,0),0),0)</f>
        <v/>
      </c>
      <c r="S381" s="22">
        <f>IF(J381=1,IF(ISNUMBER(Eingaben!$C$16),IF(K381+L381+M381+R381=0,IF(G381=0,1,0),0),0),0)</f>
        <v/>
      </c>
    </row>
    <row r="382">
      <c r="A382" s="22" t="n">
        <v>378</v>
      </c>
      <c r="B382" s="24" t="n"/>
      <c r="C382" s="24" t="n"/>
      <c r="D382" s="25" t="n"/>
      <c r="E382" s="25" t="n"/>
      <c r="F382" s="26" t="n"/>
      <c r="G382" s="27">
        <f>IF(ISNUMBER(Eingaben!$C$16),IF(ISNUMBER(D382),IF(LEN(E382)=0,MAX(0,_xlfn.DAYS(Eingaben!$C$17,MAX(DATE(YEAR(D382),MONTH(D382),DAY(D382)),Eingaben!$C$16))+1),IF(ISNUMBER(E382),IF(_xlfn.DAYS(DATE(YEAR(E382),MONTH(E382),DAY(E382)),DATE(YEAR(D382),MONTH(D382),DAY(D382)))&lt;0,0,MAX(0,MIN(_xlfn.DAYS(Eingaben!$C$17,MAX(DATE(YEAR(D382),MONTH(D382),DAY(D382)),Eingaben!$C$16)),MAX(_xlfn.DAYS(DATE(YEAR(E382),MONTH(E382),DAY(E382)),MAX(DATE(YEAR(D382),MONTH(D382),DAY(D382)),Eingaben!$C$16))-1+Eingaben!$C$19,_xlfn.DAYS(DATE(YEAR(D382),MONTH(D382),DAY(D382)),MAX(DATE(YEAR(D382),MONTH(D382),DAY(D382)),Eingaben!$C$16))))+1)),0)),0),0)</f>
        <v/>
      </c>
      <c r="H382" s="27">
        <f>MAX(0,G382-IF(ISNUMBER(F382),MAX(0,F382),0))</f>
        <v/>
      </c>
      <c r="I382" s="27">
        <f>MID(IF(K382=1,"; Einzug fehlt oder ist kein Datum","")&amp;IF(L382=1,"; Auszug ist kein Datum","")&amp;IF(M382=1,"; Auszug liegt vor Einzug","")&amp;IF(N382=1,"; Bewohner-ID fehlt","")&amp;IF(O382=1,"; Bewohner-ID doppelt","")&amp;IF(P382=1,"; Abwesenheitstage ungültig (ganze Zahl ab 0)","")&amp;IF(Q382=1,"; Abwesenheit größer als Aufenthaltstage","")&amp;IF(R382=1,"; Ein- und Auszug am selben Tag (Zählregel laut Vertrag prüfen)","")&amp;IF(S382=1,"; Kein Aufenthaltstag im Abrechnungsmonat",""),3,400)</f>
        <v/>
      </c>
      <c r="J382" s="22">
        <f>IF(LEN(B382)+LEN(C382)+LEN(D382)+LEN(E382)+LEN(F382)&gt;0,1,0)</f>
        <v/>
      </c>
      <c r="K382" s="22">
        <f>IF(J382=1,IF(ISNUMBER(D382),0,1),0)</f>
        <v/>
      </c>
      <c r="L382" s="22">
        <f>IF(LEN(E382)&gt;0,IF(ISNUMBER(E382),0,1),0)</f>
        <v/>
      </c>
      <c r="M382" s="22">
        <f>IF(ISNUMBER(D382),IF(ISNUMBER(E382),IF(_xlfn.DAYS(DATE(YEAR(E382),MONTH(E382),DAY(E382)),DATE(YEAR(D382),MONTH(D382),DAY(D382)))&lt;0,1,0),0),0)</f>
        <v/>
      </c>
      <c r="N382" s="22">
        <f>IF(J382=1,IF(LEN(B382)&gt;0,0,1),0)</f>
        <v/>
      </c>
      <c r="O382" s="22">
        <f>IF(LEN(B382)&gt;0,IF(SUMPRODUCT(($B$5:$B$504=B382)*1)&gt;1,1,0),0)</f>
        <v/>
      </c>
      <c r="P382" s="22">
        <f>IF(LEN(F382)&gt;0,IF(ISNUMBER(F382),IF(F382&lt;0,1,IF(F382&lt;&gt;INT(F382),1,0)),1),0)</f>
        <v/>
      </c>
      <c r="Q382" s="22">
        <f>IF(ISNUMBER(F382),IF(ISNUMBER(Eingaben!$C$16),IF(F382&gt;G382,1,0),0),0)</f>
        <v/>
      </c>
      <c r="R382" s="22">
        <f>IF(ISNUMBER(D382),IF(ISNUMBER(E382),IF(_xlfn.DAYS(DATE(YEAR(E382),MONTH(E382),DAY(E382)),DATE(YEAR(D382),MONTH(D382),DAY(D382)))=0,1,0),0),0)</f>
        <v/>
      </c>
      <c r="S382" s="22">
        <f>IF(J382=1,IF(ISNUMBER(Eingaben!$C$16),IF(K382+L382+M382+R382=0,IF(G382=0,1,0),0),0),0)</f>
        <v/>
      </c>
    </row>
    <row r="383">
      <c r="A383" s="22" t="n">
        <v>379</v>
      </c>
      <c r="B383" s="24" t="n"/>
      <c r="C383" s="24" t="n"/>
      <c r="D383" s="25" t="n"/>
      <c r="E383" s="25" t="n"/>
      <c r="F383" s="26" t="n"/>
      <c r="G383" s="27">
        <f>IF(ISNUMBER(Eingaben!$C$16),IF(ISNUMBER(D383),IF(LEN(E383)=0,MAX(0,_xlfn.DAYS(Eingaben!$C$17,MAX(DATE(YEAR(D383),MONTH(D383),DAY(D383)),Eingaben!$C$16))+1),IF(ISNUMBER(E383),IF(_xlfn.DAYS(DATE(YEAR(E383),MONTH(E383),DAY(E383)),DATE(YEAR(D383),MONTH(D383),DAY(D383)))&lt;0,0,MAX(0,MIN(_xlfn.DAYS(Eingaben!$C$17,MAX(DATE(YEAR(D383),MONTH(D383),DAY(D383)),Eingaben!$C$16)),MAX(_xlfn.DAYS(DATE(YEAR(E383),MONTH(E383),DAY(E383)),MAX(DATE(YEAR(D383),MONTH(D383),DAY(D383)),Eingaben!$C$16))-1+Eingaben!$C$19,_xlfn.DAYS(DATE(YEAR(D383),MONTH(D383),DAY(D383)),MAX(DATE(YEAR(D383),MONTH(D383),DAY(D383)),Eingaben!$C$16))))+1)),0)),0),0)</f>
        <v/>
      </c>
      <c r="H383" s="27">
        <f>MAX(0,G383-IF(ISNUMBER(F383),MAX(0,F383),0))</f>
        <v/>
      </c>
      <c r="I383" s="27">
        <f>MID(IF(K383=1,"; Einzug fehlt oder ist kein Datum","")&amp;IF(L383=1,"; Auszug ist kein Datum","")&amp;IF(M383=1,"; Auszug liegt vor Einzug","")&amp;IF(N383=1,"; Bewohner-ID fehlt","")&amp;IF(O383=1,"; Bewohner-ID doppelt","")&amp;IF(P383=1,"; Abwesenheitstage ungültig (ganze Zahl ab 0)","")&amp;IF(Q383=1,"; Abwesenheit größer als Aufenthaltstage","")&amp;IF(R383=1,"; Ein- und Auszug am selben Tag (Zählregel laut Vertrag prüfen)","")&amp;IF(S383=1,"; Kein Aufenthaltstag im Abrechnungsmonat",""),3,400)</f>
        <v/>
      </c>
      <c r="J383" s="22">
        <f>IF(LEN(B383)+LEN(C383)+LEN(D383)+LEN(E383)+LEN(F383)&gt;0,1,0)</f>
        <v/>
      </c>
      <c r="K383" s="22">
        <f>IF(J383=1,IF(ISNUMBER(D383),0,1),0)</f>
        <v/>
      </c>
      <c r="L383" s="22">
        <f>IF(LEN(E383)&gt;0,IF(ISNUMBER(E383),0,1),0)</f>
        <v/>
      </c>
      <c r="M383" s="22">
        <f>IF(ISNUMBER(D383),IF(ISNUMBER(E383),IF(_xlfn.DAYS(DATE(YEAR(E383),MONTH(E383),DAY(E383)),DATE(YEAR(D383),MONTH(D383),DAY(D383)))&lt;0,1,0),0),0)</f>
        <v/>
      </c>
      <c r="N383" s="22">
        <f>IF(J383=1,IF(LEN(B383)&gt;0,0,1),0)</f>
        <v/>
      </c>
      <c r="O383" s="22">
        <f>IF(LEN(B383)&gt;0,IF(SUMPRODUCT(($B$5:$B$504=B383)*1)&gt;1,1,0),0)</f>
        <v/>
      </c>
      <c r="P383" s="22">
        <f>IF(LEN(F383)&gt;0,IF(ISNUMBER(F383),IF(F383&lt;0,1,IF(F383&lt;&gt;INT(F383),1,0)),1),0)</f>
        <v/>
      </c>
      <c r="Q383" s="22">
        <f>IF(ISNUMBER(F383),IF(ISNUMBER(Eingaben!$C$16),IF(F383&gt;G383,1,0),0),0)</f>
        <v/>
      </c>
      <c r="R383" s="22">
        <f>IF(ISNUMBER(D383),IF(ISNUMBER(E383),IF(_xlfn.DAYS(DATE(YEAR(E383),MONTH(E383),DAY(E383)),DATE(YEAR(D383),MONTH(D383),DAY(D383)))=0,1,0),0),0)</f>
        <v/>
      </c>
      <c r="S383" s="22">
        <f>IF(J383=1,IF(ISNUMBER(Eingaben!$C$16),IF(K383+L383+M383+R383=0,IF(G383=0,1,0),0),0),0)</f>
        <v/>
      </c>
    </row>
    <row r="384">
      <c r="A384" s="22" t="n">
        <v>380</v>
      </c>
      <c r="B384" s="24" t="n"/>
      <c r="C384" s="24" t="n"/>
      <c r="D384" s="25" t="n"/>
      <c r="E384" s="25" t="n"/>
      <c r="F384" s="26" t="n"/>
      <c r="G384" s="27">
        <f>IF(ISNUMBER(Eingaben!$C$16),IF(ISNUMBER(D384),IF(LEN(E384)=0,MAX(0,_xlfn.DAYS(Eingaben!$C$17,MAX(DATE(YEAR(D384),MONTH(D384),DAY(D384)),Eingaben!$C$16))+1),IF(ISNUMBER(E384),IF(_xlfn.DAYS(DATE(YEAR(E384),MONTH(E384),DAY(E384)),DATE(YEAR(D384),MONTH(D384),DAY(D384)))&lt;0,0,MAX(0,MIN(_xlfn.DAYS(Eingaben!$C$17,MAX(DATE(YEAR(D384),MONTH(D384),DAY(D384)),Eingaben!$C$16)),MAX(_xlfn.DAYS(DATE(YEAR(E384),MONTH(E384),DAY(E384)),MAX(DATE(YEAR(D384),MONTH(D384),DAY(D384)),Eingaben!$C$16))-1+Eingaben!$C$19,_xlfn.DAYS(DATE(YEAR(D384),MONTH(D384),DAY(D384)),MAX(DATE(YEAR(D384),MONTH(D384),DAY(D384)),Eingaben!$C$16))))+1)),0)),0),0)</f>
        <v/>
      </c>
      <c r="H384" s="27">
        <f>MAX(0,G384-IF(ISNUMBER(F384),MAX(0,F384),0))</f>
        <v/>
      </c>
      <c r="I384" s="27">
        <f>MID(IF(K384=1,"; Einzug fehlt oder ist kein Datum","")&amp;IF(L384=1,"; Auszug ist kein Datum","")&amp;IF(M384=1,"; Auszug liegt vor Einzug","")&amp;IF(N384=1,"; Bewohner-ID fehlt","")&amp;IF(O384=1,"; Bewohner-ID doppelt","")&amp;IF(P384=1,"; Abwesenheitstage ungültig (ganze Zahl ab 0)","")&amp;IF(Q384=1,"; Abwesenheit größer als Aufenthaltstage","")&amp;IF(R384=1,"; Ein- und Auszug am selben Tag (Zählregel laut Vertrag prüfen)","")&amp;IF(S384=1,"; Kein Aufenthaltstag im Abrechnungsmonat",""),3,400)</f>
        <v/>
      </c>
      <c r="J384" s="22">
        <f>IF(LEN(B384)+LEN(C384)+LEN(D384)+LEN(E384)+LEN(F384)&gt;0,1,0)</f>
        <v/>
      </c>
      <c r="K384" s="22">
        <f>IF(J384=1,IF(ISNUMBER(D384),0,1),0)</f>
        <v/>
      </c>
      <c r="L384" s="22">
        <f>IF(LEN(E384)&gt;0,IF(ISNUMBER(E384),0,1),0)</f>
        <v/>
      </c>
      <c r="M384" s="22">
        <f>IF(ISNUMBER(D384),IF(ISNUMBER(E384),IF(_xlfn.DAYS(DATE(YEAR(E384),MONTH(E384),DAY(E384)),DATE(YEAR(D384),MONTH(D384),DAY(D384)))&lt;0,1,0),0),0)</f>
        <v/>
      </c>
      <c r="N384" s="22">
        <f>IF(J384=1,IF(LEN(B384)&gt;0,0,1),0)</f>
        <v/>
      </c>
      <c r="O384" s="22">
        <f>IF(LEN(B384)&gt;0,IF(SUMPRODUCT(($B$5:$B$504=B384)*1)&gt;1,1,0),0)</f>
        <v/>
      </c>
      <c r="P384" s="22">
        <f>IF(LEN(F384)&gt;0,IF(ISNUMBER(F384),IF(F384&lt;0,1,IF(F384&lt;&gt;INT(F384),1,0)),1),0)</f>
        <v/>
      </c>
      <c r="Q384" s="22">
        <f>IF(ISNUMBER(F384),IF(ISNUMBER(Eingaben!$C$16),IF(F384&gt;G384,1,0),0),0)</f>
        <v/>
      </c>
      <c r="R384" s="22">
        <f>IF(ISNUMBER(D384),IF(ISNUMBER(E384),IF(_xlfn.DAYS(DATE(YEAR(E384),MONTH(E384),DAY(E384)),DATE(YEAR(D384),MONTH(D384),DAY(D384)))=0,1,0),0),0)</f>
        <v/>
      </c>
      <c r="S384" s="22">
        <f>IF(J384=1,IF(ISNUMBER(Eingaben!$C$16),IF(K384+L384+M384+R384=0,IF(G384=0,1,0),0),0),0)</f>
        <v/>
      </c>
    </row>
    <row r="385">
      <c r="A385" s="22" t="n">
        <v>381</v>
      </c>
      <c r="B385" s="24" t="n"/>
      <c r="C385" s="24" t="n"/>
      <c r="D385" s="25" t="n"/>
      <c r="E385" s="25" t="n"/>
      <c r="F385" s="26" t="n"/>
      <c r="G385" s="27">
        <f>IF(ISNUMBER(Eingaben!$C$16),IF(ISNUMBER(D385),IF(LEN(E385)=0,MAX(0,_xlfn.DAYS(Eingaben!$C$17,MAX(DATE(YEAR(D385),MONTH(D385),DAY(D385)),Eingaben!$C$16))+1),IF(ISNUMBER(E385),IF(_xlfn.DAYS(DATE(YEAR(E385),MONTH(E385),DAY(E385)),DATE(YEAR(D385),MONTH(D385),DAY(D385)))&lt;0,0,MAX(0,MIN(_xlfn.DAYS(Eingaben!$C$17,MAX(DATE(YEAR(D385),MONTH(D385),DAY(D385)),Eingaben!$C$16)),MAX(_xlfn.DAYS(DATE(YEAR(E385),MONTH(E385),DAY(E385)),MAX(DATE(YEAR(D385),MONTH(D385),DAY(D385)),Eingaben!$C$16))-1+Eingaben!$C$19,_xlfn.DAYS(DATE(YEAR(D385),MONTH(D385),DAY(D385)),MAX(DATE(YEAR(D385),MONTH(D385),DAY(D385)),Eingaben!$C$16))))+1)),0)),0),0)</f>
        <v/>
      </c>
      <c r="H385" s="27">
        <f>MAX(0,G385-IF(ISNUMBER(F385),MAX(0,F385),0))</f>
        <v/>
      </c>
      <c r="I385" s="27">
        <f>MID(IF(K385=1,"; Einzug fehlt oder ist kein Datum","")&amp;IF(L385=1,"; Auszug ist kein Datum","")&amp;IF(M385=1,"; Auszug liegt vor Einzug","")&amp;IF(N385=1,"; Bewohner-ID fehlt","")&amp;IF(O385=1,"; Bewohner-ID doppelt","")&amp;IF(P385=1,"; Abwesenheitstage ungültig (ganze Zahl ab 0)","")&amp;IF(Q385=1,"; Abwesenheit größer als Aufenthaltstage","")&amp;IF(R385=1,"; Ein- und Auszug am selben Tag (Zählregel laut Vertrag prüfen)","")&amp;IF(S385=1,"; Kein Aufenthaltstag im Abrechnungsmonat",""),3,400)</f>
        <v/>
      </c>
      <c r="J385" s="22">
        <f>IF(LEN(B385)+LEN(C385)+LEN(D385)+LEN(E385)+LEN(F385)&gt;0,1,0)</f>
        <v/>
      </c>
      <c r="K385" s="22">
        <f>IF(J385=1,IF(ISNUMBER(D385),0,1),0)</f>
        <v/>
      </c>
      <c r="L385" s="22">
        <f>IF(LEN(E385)&gt;0,IF(ISNUMBER(E385),0,1),0)</f>
        <v/>
      </c>
      <c r="M385" s="22">
        <f>IF(ISNUMBER(D385),IF(ISNUMBER(E385),IF(_xlfn.DAYS(DATE(YEAR(E385),MONTH(E385),DAY(E385)),DATE(YEAR(D385),MONTH(D385),DAY(D385)))&lt;0,1,0),0),0)</f>
        <v/>
      </c>
      <c r="N385" s="22">
        <f>IF(J385=1,IF(LEN(B385)&gt;0,0,1),0)</f>
        <v/>
      </c>
      <c r="O385" s="22">
        <f>IF(LEN(B385)&gt;0,IF(SUMPRODUCT(($B$5:$B$504=B385)*1)&gt;1,1,0),0)</f>
        <v/>
      </c>
      <c r="P385" s="22">
        <f>IF(LEN(F385)&gt;0,IF(ISNUMBER(F385),IF(F385&lt;0,1,IF(F385&lt;&gt;INT(F385),1,0)),1),0)</f>
        <v/>
      </c>
      <c r="Q385" s="22">
        <f>IF(ISNUMBER(F385),IF(ISNUMBER(Eingaben!$C$16),IF(F385&gt;G385,1,0),0),0)</f>
        <v/>
      </c>
      <c r="R385" s="22">
        <f>IF(ISNUMBER(D385),IF(ISNUMBER(E385),IF(_xlfn.DAYS(DATE(YEAR(E385),MONTH(E385),DAY(E385)),DATE(YEAR(D385),MONTH(D385),DAY(D385)))=0,1,0),0),0)</f>
        <v/>
      </c>
      <c r="S385" s="22">
        <f>IF(J385=1,IF(ISNUMBER(Eingaben!$C$16),IF(K385+L385+M385+R385=0,IF(G385=0,1,0),0),0),0)</f>
        <v/>
      </c>
    </row>
    <row r="386">
      <c r="A386" s="22" t="n">
        <v>382</v>
      </c>
      <c r="B386" s="24" t="n"/>
      <c r="C386" s="24" t="n"/>
      <c r="D386" s="25" t="n"/>
      <c r="E386" s="25" t="n"/>
      <c r="F386" s="26" t="n"/>
      <c r="G386" s="27">
        <f>IF(ISNUMBER(Eingaben!$C$16),IF(ISNUMBER(D386),IF(LEN(E386)=0,MAX(0,_xlfn.DAYS(Eingaben!$C$17,MAX(DATE(YEAR(D386),MONTH(D386),DAY(D386)),Eingaben!$C$16))+1),IF(ISNUMBER(E386),IF(_xlfn.DAYS(DATE(YEAR(E386),MONTH(E386),DAY(E386)),DATE(YEAR(D386),MONTH(D386),DAY(D386)))&lt;0,0,MAX(0,MIN(_xlfn.DAYS(Eingaben!$C$17,MAX(DATE(YEAR(D386),MONTH(D386),DAY(D386)),Eingaben!$C$16)),MAX(_xlfn.DAYS(DATE(YEAR(E386),MONTH(E386),DAY(E386)),MAX(DATE(YEAR(D386),MONTH(D386),DAY(D386)),Eingaben!$C$16))-1+Eingaben!$C$19,_xlfn.DAYS(DATE(YEAR(D386),MONTH(D386),DAY(D386)),MAX(DATE(YEAR(D386),MONTH(D386),DAY(D386)),Eingaben!$C$16))))+1)),0)),0),0)</f>
        <v/>
      </c>
      <c r="H386" s="27">
        <f>MAX(0,G386-IF(ISNUMBER(F386),MAX(0,F386),0))</f>
        <v/>
      </c>
      <c r="I386" s="27">
        <f>MID(IF(K386=1,"; Einzug fehlt oder ist kein Datum","")&amp;IF(L386=1,"; Auszug ist kein Datum","")&amp;IF(M386=1,"; Auszug liegt vor Einzug","")&amp;IF(N386=1,"; Bewohner-ID fehlt","")&amp;IF(O386=1,"; Bewohner-ID doppelt","")&amp;IF(P386=1,"; Abwesenheitstage ungültig (ganze Zahl ab 0)","")&amp;IF(Q386=1,"; Abwesenheit größer als Aufenthaltstage","")&amp;IF(R386=1,"; Ein- und Auszug am selben Tag (Zählregel laut Vertrag prüfen)","")&amp;IF(S386=1,"; Kein Aufenthaltstag im Abrechnungsmonat",""),3,400)</f>
        <v/>
      </c>
      <c r="J386" s="22">
        <f>IF(LEN(B386)+LEN(C386)+LEN(D386)+LEN(E386)+LEN(F386)&gt;0,1,0)</f>
        <v/>
      </c>
      <c r="K386" s="22">
        <f>IF(J386=1,IF(ISNUMBER(D386),0,1),0)</f>
        <v/>
      </c>
      <c r="L386" s="22">
        <f>IF(LEN(E386)&gt;0,IF(ISNUMBER(E386),0,1),0)</f>
        <v/>
      </c>
      <c r="M386" s="22">
        <f>IF(ISNUMBER(D386),IF(ISNUMBER(E386),IF(_xlfn.DAYS(DATE(YEAR(E386),MONTH(E386),DAY(E386)),DATE(YEAR(D386),MONTH(D386),DAY(D386)))&lt;0,1,0),0),0)</f>
        <v/>
      </c>
      <c r="N386" s="22">
        <f>IF(J386=1,IF(LEN(B386)&gt;0,0,1),0)</f>
        <v/>
      </c>
      <c r="O386" s="22">
        <f>IF(LEN(B386)&gt;0,IF(SUMPRODUCT(($B$5:$B$504=B386)*1)&gt;1,1,0),0)</f>
        <v/>
      </c>
      <c r="P386" s="22">
        <f>IF(LEN(F386)&gt;0,IF(ISNUMBER(F386),IF(F386&lt;0,1,IF(F386&lt;&gt;INT(F386),1,0)),1),0)</f>
        <v/>
      </c>
      <c r="Q386" s="22">
        <f>IF(ISNUMBER(F386),IF(ISNUMBER(Eingaben!$C$16),IF(F386&gt;G386,1,0),0),0)</f>
        <v/>
      </c>
      <c r="R386" s="22">
        <f>IF(ISNUMBER(D386),IF(ISNUMBER(E386),IF(_xlfn.DAYS(DATE(YEAR(E386),MONTH(E386),DAY(E386)),DATE(YEAR(D386),MONTH(D386),DAY(D386)))=0,1,0),0),0)</f>
        <v/>
      </c>
      <c r="S386" s="22">
        <f>IF(J386=1,IF(ISNUMBER(Eingaben!$C$16),IF(K386+L386+M386+R386=0,IF(G386=0,1,0),0),0),0)</f>
        <v/>
      </c>
    </row>
    <row r="387">
      <c r="A387" s="22" t="n">
        <v>383</v>
      </c>
      <c r="B387" s="24" t="n"/>
      <c r="C387" s="24" t="n"/>
      <c r="D387" s="25" t="n"/>
      <c r="E387" s="25" t="n"/>
      <c r="F387" s="26" t="n"/>
      <c r="G387" s="27">
        <f>IF(ISNUMBER(Eingaben!$C$16),IF(ISNUMBER(D387),IF(LEN(E387)=0,MAX(0,_xlfn.DAYS(Eingaben!$C$17,MAX(DATE(YEAR(D387),MONTH(D387),DAY(D387)),Eingaben!$C$16))+1),IF(ISNUMBER(E387),IF(_xlfn.DAYS(DATE(YEAR(E387),MONTH(E387),DAY(E387)),DATE(YEAR(D387),MONTH(D387),DAY(D387)))&lt;0,0,MAX(0,MIN(_xlfn.DAYS(Eingaben!$C$17,MAX(DATE(YEAR(D387),MONTH(D387),DAY(D387)),Eingaben!$C$16)),MAX(_xlfn.DAYS(DATE(YEAR(E387),MONTH(E387),DAY(E387)),MAX(DATE(YEAR(D387),MONTH(D387),DAY(D387)),Eingaben!$C$16))-1+Eingaben!$C$19,_xlfn.DAYS(DATE(YEAR(D387),MONTH(D387),DAY(D387)),MAX(DATE(YEAR(D387),MONTH(D387),DAY(D387)),Eingaben!$C$16))))+1)),0)),0),0)</f>
        <v/>
      </c>
      <c r="H387" s="27">
        <f>MAX(0,G387-IF(ISNUMBER(F387),MAX(0,F387),0))</f>
        <v/>
      </c>
      <c r="I387" s="27">
        <f>MID(IF(K387=1,"; Einzug fehlt oder ist kein Datum","")&amp;IF(L387=1,"; Auszug ist kein Datum","")&amp;IF(M387=1,"; Auszug liegt vor Einzug","")&amp;IF(N387=1,"; Bewohner-ID fehlt","")&amp;IF(O387=1,"; Bewohner-ID doppelt","")&amp;IF(P387=1,"; Abwesenheitstage ungültig (ganze Zahl ab 0)","")&amp;IF(Q387=1,"; Abwesenheit größer als Aufenthaltstage","")&amp;IF(R387=1,"; Ein- und Auszug am selben Tag (Zählregel laut Vertrag prüfen)","")&amp;IF(S387=1,"; Kein Aufenthaltstag im Abrechnungsmonat",""),3,400)</f>
        <v/>
      </c>
      <c r="J387" s="22">
        <f>IF(LEN(B387)+LEN(C387)+LEN(D387)+LEN(E387)+LEN(F387)&gt;0,1,0)</f>
        <v/>
      </c>
      <c r="K387" s="22">
        <f>IF(J387=1,IF(ISNUMBER(D387),0,1),0)</f>
        <v/>
      </c>
      <c r="L387" s="22">
        <f>IF(LEN(E387)&gt;0,IF(ISNUMBER(E387),0,1),0)</f>
        <v/>
      </c>
      <c r="M387" s="22">
        <f>IF(ISNUMBER(D387),IF(ISNUMBER(E387),IF(_xlfn.DAYS(DATE(YEAR(E387),MONTH(E387),DAY(E387)),DATE(YEAR(D387),MONTH(D387),DAY(D387)))&lt;0,1,0),0),0)</f>
        <v/>
      </c>
      <c r="N387" s="22">
        <f>IF(J387=1,IF(LEN(B387)&gt;0,0,1),0)</f>
        <v/>
      </c>
      <c r="O387" s="22">
        <f>IF(LEN(B387)&gt;0,IF(SUMPRODUCT(($B$5:$B$504=B387)*1)&gt;1,1,0),0)</f>
        <v/>
      </c>
      <c r="P387" s="22">
        <f>IF(LEN(F387)&gt;0,IF(ISNUMBER(F387),IF(F387&lt;0,1,IF(F387&lt;&gt;INT(F387),1,0)),1),0)</f>
        <v/>
      </c>
      <c r="Q387" s="22">
        <f>IF(ISNUMBER(F387),IF(ISNUMBER(Eingaben!$C$16),IF(F387&gt;G387,1,0),0),0)</f>
        <v/>
      </c>
      <c r="R387" s="22">
        <f>IF(ISNUMBER(D387),IF(ISNUMBER(E387),IF(_xlfn.DAYS(DATE(YEAR(E387),MONTH(E387),DAY(E387)),DATE(YEAR(D387),MONTH(D387),DAY(D387)))=0,1,0),0),0)</f>
        <v/>
      </c>
      <c r="S387" s="22">
        <f>IF(J387=1,IF(ISNUMBER(Eingaben!$C$16),IF(K387+L387+M387+R387=0,IF(G387=0,1,0),0),0),0)</f>
        <v/>
      </c>
    </row>
    <row r="388">
      <c r="A388" s="22" t="n">
        <v>384</v>
      </c>
      <c r="B388" s="24" t="n"/>
      <c r="C388" s="24" t="n"/>
      <c r="D388" s="25" t="n"/>
      <c r="E388" s="25" t="n"/>
      <c r="F388" s="26" t="n"/>
      <c r="G388" s="27">
        <f>IF(ISNUMBER(Eingaben!$C$16),IF(ISNUMBER(D388),IF(LEN(E388)=0,MAX(0,_xlfn.DAYS(Eingaben!$C$17,MAX(DATE(YEAR(D388),MONTH(D388),DAY(D388)),Eingaben!$C$16))+1),IF(ISNUMBER(E388),IF(_xlfn.DAYS(DATE(YEAR(E388),MONTH(E388),DAY(E388)),DATE(YEAR(D388),MONTH(D388),DAY(D388)))&lt;0,0,MAX(0,MIN(_xlfn.DAYS(Eingaben!$C$17,MAX(DATE(YEAR(D388),MONTH(D388),DAY(D388)),Eingaben!$C$16)),MAX(_xlfn.DAYS(DATE(YEAR(E388),MONTH(E388),DAY(E388)),MAX(DATE(YEAR(D388),MONTH(D388),DAY(D388)),Eingaben!$C$16))-1+Eingaben!$C$19,_xlfn.DAYS(DATE(YEAR(D388),MONTH(D388),DAY(D388)),MAX(DATE(YEAR(D388),MONTH(D388),DAY(D388)),Eingaben!$C$16))))+1)),0)),0),0)</f>
        <v/>
      </c>
      <c r="H388" s="27">
        <f>MAX(0,G388-IF(ISNUMBER(F388),MAX(0,F388),0))</f>
        <v/>
      </c>
      <c r="I388" s="27">
        <f>MID(IF(K388=1,"; Einzug fehlt oder ist kein Datum","")&amp;IF(L388=1,"; Auszug ist kein Datum","")&amp;IF(M388=1,"; Auszug liegt vor Einzug","")&amp;IF(N388=1,"; Bewohner-ID fehlt","")&amp;IF(O388=1,"; Bewohner-ID doppelt","")&amp;IF(P388=1,"; Abwesenheitstage ungültig (ganze Zahl ab 0)","")&amp;IF(Q388=1,"; Abwesenheit größer als Aufenthaltstage","")&amp;IF(R388=1,"; Ein- und Auszug am selben Tag (Zählregel laut Vertrag prüfen)","")&amp;IF(S388=1,"; Kein Aufenthaltstag im Abrechnungsmonat",""),3,400)</f>
        <v/>
      </c>
      <c r="J388" s="22">
        <f>IF(LEN(B388)+LEN(C388)+LEN(D388)+LEN(E388)+LEN(F388)&gt;0,1,0)</f>
        <v/>
      </c>
      <c r="K388" s="22">
        <f>IF(J388=1,IF(ISNUMBER(D388),0,1),0)</f>
        <v/>
      </c>
      <c r="L388" s="22">
        <f>IF(LEN(E388)&gt;0,IF(ISNUMBER(E388),0,1),0)</f>
        <v/>
      </c>
      <c r="M388" s="22">
        <f>IF(ISNUMBER(D388),IF(ISNUMBER(E388),IF(_xlfn.DAYS(DATE(YEAR(E388),MONTH(E388),DAY(E388)),DATE(YEAR(D388),MONTH(D388),DAY(D388)))&lt;0,1,0),0),0)</f>
        <v/>
      </c>
      <c r="N388" s="22">
        <f>IF(J388=1,IF(LEN(B388)&gt;0,0,1),0)</f>
        <v/>
      </c>
      <c r="O388" s="22">
        <f>IF(LEN(B388)&gt;0,IF(SUMPRODUCT(($B$5:$B$504=B388)*1)&gt;1,1,0),0)</f>
        <v/>
      </c>
      <c r="P388" s="22">
        <f>IF(LEN(F388)&gt;0,IF(ISNUMBER(F388),IF(F388&lt;0,1,IF(F388&lt;&gt;INT(F388),1,0)),1),0)</f>
        <v/>
      </c>
      <c r="Q388" s="22">
        <f>IF(ISNUMBER(F388),IF(ISNUMBER(Eingaben!$C$16),IF(F388&gt;G388,1,0),0),0)</f>
        <v/>
      </c>
      <c r="R388" s="22">
        <f>IF(ISNUMBER(D388),IF(ISNUMBER(E388),IF(_xlfn.DAYS(DATE(YEAR(E388),MONTH(E388),DAY(E388)),DATE(YEAR(D388),MONTH(D388),DAY(D388)))=0,1,0),0),0)</f>
        <v/>
      </c>
      <c r="S388" s="22">
        <f>IF(J388=1,IF(ISNUMBER(Eingaben!$C$16),IF(K388+L388+M388+R388=0,IF(G388=0,1,0),0),0),0)</f>
        <v/>
      </c>
    </row>
    <row r="389">
      <c r="A389" s="22" t="n">
        <v>385</v>
      </c>
      <c r="B389" s="24" t="n"/>
      <c r="C389" s="24" t="n"/>
      <c r="D389" s="25" t="n"/>
      <c r="E389" s="25" t="n"/>
      <c r="F389" s="26" t="n"/>
      <c r="G389" s="27">
        <f>IF(ISNUMBER(Eingaben!$C$16),IF(ISNUMBER(D389),IF(LEN(E389)=0,MAX(0,_xlfn.DAYS(Eingaben!$C$17,MAX(DATE(YEAR(D389),MONTH(D389),DAY(D389)),Eingaben!$C$16))+1),IF(ISNUMBER(E389),IF(_xlfn.DAYS(DATE(YEAR(E389),MONTH(E389),DAY(E389)),DATE(YEAR(D389),MONTH(D389),DAY(D389)))&lt;0,0,MAX(0,MIN(_xlfn.DAYS(Eingaben!$C$17,MAX(DATE(YEAR(D389),MONTH(D389),DAY(D389)),Eingaben!$C$16)),MAX(_xlfn.DAYS(DATE(YEAR(E389),MONTH(E389),DAY(E389)),MAX(DATE(YEAR(D389),MONTH(D389),DAY(D389)),Eingaben!$C$16))-1+Eingaben!$C$19,_xlfn.DAYS(DATE(YEAR(D389),MONTH(D389),DAY(D389)),MAX(DATE(YEAR(D389),MONTH(D389),DAY(D389)),Eingaben!$C$16))))+1)),0)),0),0)</f>
        <v/>
      </c>
      <c r="H389" s="27">
        <f>MAX(0,G389-IF(ISNUMBER(F389),MAX(0,F389),0))</f>
        <v/>
      </c>
      <c r="I389" s="27">
        <f>MID(IF(K389=1,"; Einzug fehlt oder ist kein Datum","")&amp;IF(L389=1,"; Auszug ist kein Datum","")&amp;IF(M389=1,"; Auszug liegt vor Einzug","")&amp;IF(N389=1,"; Bewohner-ID fehlt","")&amp;IF(O389=1,"; Bewohner-ID doppelt","")&amp;IF(P389=1,"; Abwesenheitstage ungültig (ganze Zahl ab 0)","")&amp;IF(Q389=1,"; Abwesenheit größer als Aufenthaltstage","")&amp;IF(R389=1,"; Ein- und Auszug am selben Tag (Zählregel laut Vertrag prüfen)","")&amp;IF(S389=1,"; Kein Aufenthaltstag im Abrechnungsmonat",""),3,400)</f>
        <v/>
      </c>
      <c r="J389" s="22">
        <f>IF(LEN(B389)+LEN(C389)+LEN(D389)+LEN(E389)+LEN(F389)&gt;0,1,0)</f>
        <v/>
      </c>
      <c r="K389" s="22">
        <f>IF(J389=1,IF(ISNUMBER(D389),0,1),0)</f>
        <v/>
      </c>
      <c r="L389" s="22">
        <f>IF(LEN(E389)&gt;0,IF(ISNUMBER(E389),0,1),0)</f>
        <v/>
      </c>
      <c r="M389" s="22">
        <f>IF(ISNUMBER(D389),IF(ISNUMBER(E389),IF(_xlfn.DAYS(DATE(YEAR(E389),MONTH(E389),DAY(E389)),DATE(YEAR(D389),MONTH(D389),DAY(D389)))&lt;0,1,0),0),0)</f>
        <v/>
      </c>
      <c r="N389" s="22">
        <f>IF(J389=1,IF(LEN(B389)&gt;0,0,1),0)</f>
        <v/>
      </c>
      <c r="O389" s="22">
        <f>IF(LEN(B389)&gt;0,IF(SUMPRODUCT(($B$5:$B$504=B389)*1)&gt;1,1,0),0)</f>
        <v/>
      </c>
      <c r="P389" s="22">
        <f>IF(LEN(F389)&gt;0,IF(ISNUMBER(F389),IF(F389&lt;0,1,IF(F389&lt;&gt;INT(F389),1,0)),1),0)</f>
        <v/>
      </c>
      <c r="Q389" s="22">
        <f>IF(ISNUMBER(F389),IF(ISNUMBER(Eingaben!$C$16),IF(F389&gt;G389,1,0),0),0)</f>
        <v/>
      </c>
      <c r="R389" s="22">
        <f>IF(ISNUMBER(D389),IF(ISNUMBER(E389),IF(_xlfn.DAYS(DATE(YEAR(E389),MONTH(E389),DAY(E389)),DATE(YEAR(D389),MONTH(D389),DAY(D389)))=0,1,0),0),0)</f>
        <v/>
      </c>
      <c r="S389" s="22">
        <f>IF(J389=1,IF(ISNUMBER(Eingaben!$C$16),IF(K389+L389+M389+R389=0,IF(G389=0,1,0),0),0),0)</f>
        <v/>
      </c>
    </row>
    <row r="390">
      <c r="A390" s="22" t="n">
        <v>386</v>
      </c>
      <c r="B390" s="24" t="n"/>
      <c r="C390" s="24" t="n"/>
      <c r="D390" s="25" t="n"/>
      <c r="E390" s="25" t="n"/>
      <c r="F390" s="26" t="n"/>
      <c r="G390" s="27">
        <f>IF(ISNUMBER(Eingaben!$C$16),IF(ISNUMBER(D390),IF(LEN(E390)=0,MAX(0,_xlfn.DAYS(Eingaben!$C$17,MAX(DATE(YEAR(D390),MONTH(D390),DAY(D390)),Eingaben!$C$16))+1),IF(ISNUMBER(E390),IF(_xlfn.DAYS(DATE(YEAR(E390),MONTH(E390),DAY(E390)),DATE(YEAR(D390),MONTH(D390),DAY(D390)))&lt;0,0,MAX(0,MIN(_xlfn.DAYS(Eingaben!$C$17,MAX(DATE(YEAR(D390),MONTH(D390),DAY(D390)),Eingaben!$C$16)),MAX(_xlfn.DAYS(DATE(YEAR(E390),MONTH(E390),DAY(E390)),MAX(DATE(YEAR(D390),MONTH(D390),DAY(D390)),Eingaben!$C$16))-1+Eingaben!$C$19,_xlfn.DAYS(DATE(YEAR(D390),MONTH(D390),DAY(D390)),MAX(DATE(YEAR(D390),MONTH(D390),DAY(D390)),Eingaben!$C$16))))+1)),0)),0),0)</f>
        <v/>
      </c>
      <c r="H390" s="27">
        <f>MAX(0,G390-IF(ISNUMBER(F390),MAX(0,F390),0))</f>
        <v/>
      </c>
      <c r="I390" s="27">
        <f>MID(IF(K390=1,"; Einzug fehlt oder ist kein Datum","")&amp;IF(L390=1,"; Auszug ist kein Datum","")&amp;IF(M390=1,"; Auszug liegt vor Einzug","")&amp;IF(N390=1,"; Bewohner-ID fehlt","")&amp;IF(O390=1,"; Bewohner-ID doppelt","")&amp;IF(P390=1,"; Abwesenheitstage ungültig (ganze Zahl ab 0)","")&amp;IF(Q390=1,"; Abwesenheit größer als Aufenthaltstage","")&amp;IF(R390=1,"; Ein- und Auszug am selben Tag (Zählregel laut Vertrag prüfen)","")&amp;IF(S390=1,"; Kein Aufenthaltstag im Abrechnungsmonat",""),3,400)</f>
        <v/>
      </c>
      <c r="J390" s="22">
        <f>IF(LEN(B390)+LEN(C390)+LEN(D390)+LEN(E390)+LEN(F390)&gt;0,1,0)</f>
        <v/>
      </c>
      <c r="K390" s="22">
        <f>IF(J390=1,IF(ISNUMBER(D390),0,1),0)</f>
        <v/>
      </c>
      <c r="L390" s="22">
        <f>IF(LEN(E390)&gt;0,IF(ISNUMBER(E390),0,1),0)</f>
        <v/>
      </c>
      <c r="M390" s="22">
        <f>IF(ISNUMBER(D390),IF(ISNUMBER(E390),IF(_xlfn.DAYS(DATE(YEAR(E390),MONTH(E390),DAY(E390)),DATE(YEAR(D390),MONTH(D390),DAY(D390)))&lt;0,1,0),0),0)</f>
        <v/>
      </c>
      <c r="N390" s="22">
        <f>IF(J390=1,IF(LEN(B390)&gt;0,0,1),0)</f>
        <v/>
      </c>
      <c r="O390" s="22">
        <f>IF(LEN(B390)&gt;0,IF(SUMPRODUCT(($B$5:$B$504=B390)*1)&gt;1,1,0),0)</f>
        <v/>
      </c>
      <c r="P390" s="22">
        <f>IF(LEN(F390)&gt;0,IF(ISNUMBER(F390),IF(F390&lt;0,1,IF(F390&lt;&gt;INT(F390),1,0)),1),0)</f>
        <v/>
      </c>
      <c r="Q390" s="22">
        <f>IF(ISNUMBER(F390),IF(ISNUMBER(Eingaben!$C$16),IF(F390&gt;G390,1,0),0),0)</f>
        <v/>
      </c>
      <c r="R390" s="22">
        <f>IF(ISNUMBER(D390),IF(ISNUMBER(E390),IF(_xlfn.DAYS(DATE(YEAR(E390),MONTH(E390),DAY(E390)),DATE(YEAR(D390),MONTH(D390),DAY(D390)))=0,1,0),0),0)</f>
        <v/>
      </c>
      <c r="S390" s="22">
        <f>IF(J390=1,IF(ISNUMBER(Eingaben!$C$16),IF(K390+L390+M390+R390=0,IF(G390=0,1,0),0),0),0)</f>
        <v/>
      </c>
    </row>
    <row r="391">
      <c r="A391" s="22" t="n">
        <v>387</v>
      </c>
      <c r="B391" s="24" t="n"/>
      <c r="C391" s="24" t="n"/>
      <c r="D391" s="25" t="n"/>
      <c r="E391" s="25" t="n"/>
      <c r="F391" s="26" t="n"/>
      <c r="G391" s="27">
        <f>IF(ISNUMBER(Eingaben!$C$16),IF(ISNUMBER(D391),IF(LEN(E391)=0,MAX(0,_xlfn.DAYS(Eingaben!$C$17,MAX(DATE(YEAR(D391),MONTH(D391),DAY(D391)),Eingaben!$C$16))+1),IF(ISNUMBER(E391),IF(_xlfn.DAYS(DATE(YEAR(E391),MONTH(E391),DAY(E391)),DATE(YEAR(D391),MONTH(D391),DAY(D391)))&lt;0,0,MAX(0,MIN(_xlfn.DAYS(Eingaben!$C$17,MAX(DATE(YEAR(D391),MONTH(D391),DAY(D391)),Eingaben!$C$16)),MAX(_xlfn.DAYS(DATE(YEAR(E391),MONTH(E391),DAY(E391)),MAX(DATE(YEAR(D391),MONTH(D391),DAY(D391)),Eingaben!$C$16))-1+Eingaben!$C$19,_xlfn.DAYS(DATE(YEAR(D391),MONTH(D391),DAY(D391)),MAX(DATE(YEAR(D391),MONTH(D391),DAY(D391)),Eingaben!$C$16))))+1)),0)),0),0)</f>
        <v/>
      </c>
      <c r="H391" s="27">
        <f>MAX(0,G391-IF(ISNUMBER(F391),MAX(0,F391),0))</f>
        <v/>
      </c>
      <c r="I391" s="27">
        <f>MID(IF(K391=1,"; Einzug fehlt oder ist kein Datum","")&amp;IF(L391=1,"; Auszug ist kein Datum","")&amp;IF(M391=1,"; Auszug liegt vor Einzug","")&amp;IF(N391=1,"; Bewohner-ID fehlt","")&amp;IF(O391=1,"; Bewohner-ID doppelt","")&amp;IF(P391=1,"; Abwesenheitstage ungültig (ganze Zahl ab 0)","")&amp;IF(Q391=1,"; Abwesenheit größer als Aufenthaltstage","")&amp;IF(R391=1,"; Ein- und Auszug am selben Tag (Zählregel laut Vertrag prüfen)","")&amp;IF(S391=1,"; Kein Aufenthaltstag im Abrechnungsmonat",""),3,400)</f>
        <v/>
      </c>
      <c r="J391" s="22">
        <f>IF(LEN(B391)+LEN(C391)+LEN(D391)+LEN(E391)+LEN(F391)&gt;0,1,0)</f>
        <v/>
      </c>
      <c r="K391" s="22">
        <f>IF(J391=1,IF(ISNUMBER(D391),0,1),0)</f>
        <v/>
      </c>
      <c r="L391" s="22">
        <f>IF(LEN(E391)&gt;0,IF(ISNUMBER(E391),0,1),0)</f>
        <v/>
      </c>
      <c r="M391" s="22">
        <f>IF(ISNUMBER(D391),IF(ISNUMBER(E391),IF(_xlfn.DAYS(DATE(YEAR(E391),MONTH(E391),DAY(E391)),DATE(YEAR(D391),MONTH(D391),DAY(D391)))&lt;0,1,0),0),0)</f>
        <v/>
      </c>
      <c r="N391" s="22">
        <f>IF(J391=1,IF(LEN(B391)&gt;0,0,1),0)</f>
        <v/>
      </c>
      <c r="O391" s="22">
        <f>IF(LEN(B391)&gt;0,IF(SUMPRODUCT(($B$5:$B$504=B391)*1)&gt;1,1,0),0)</f>
        <v/>
      </c>
      <c r="P391" s="22">
        <f>IF(LEN(F391)&gt;0,IF(ISNUMBER(F391),IF(F391&lt;0,1,IF(F391&lt;&gt;INT(F391),1,0)),1),0)</f>
        <v/>
      </c>
      <c r="Q391" s="22">
        <f>IF(ISNUMBER(F391),IF(ISNUMBER(Eingaben!$C$16),IF(F391&gt;G391,1,0),0),0)</f>
        <v/>
      </c>
      <c r="R391" s="22">
        <f>IF(ISNUMBER(D391),IF(ISNUMBER(E391),IF(_xlfn.DAYS(DATE(YEAR(E391),MONTH(E391),DAY(E391)),DATE(YEAR(D391),MONTH(D391),DAY(D391)))=0,1,0),0),0)</f>
        <v/>
      </c>
      <c r="S391" s="22">
        <f>IF(J391=1,IF(ISNUMBER(Eingaben!$C$16),IF(K391+L391+M391+R391=0,IF(G391=0,1,0),0),0),0)</f>
        <v/>
      </c>
    </row>
    <row r="392">
      <c r="A392" s="22" t="n">
        <v>388</v>
      </c>
      <c r="B392" s="24" t="n"/>
      <c r="C392" s="24" t="n"/>
      <c r="D392" s="25" t="n"/>
      <c r="E392" s="25" t="n"/>
      <c r="F392" s="26" t="n"/>
      <c r="G392" s="27">
        <f>IF(ISNUMBER(Eingaben!$C$16),IF(ISNUMBER(D392),IF(LEN(E392)=0,MAX(0,_xlfn.DAYS(Eingaben!$C$17,MAX(DATE(YEAR(D392),MONTH(D392),DAY(D392)),Eingaben!$C$16))+1),IF(ISNUMBER(E392),IF(_xlfn.DAYS(DATE(YEAR(E392),MONTH(E392),DAY(E392)),DATE(YEAR(D392),MONTH(D392),DAY(D392)))&lt;0,0,MAX(0,MIN(_xlfn.DAYS(Eingaben!$C$17,MAX(DATE(YEAR(D392),MONTH(D392),DAY(D392)),Eingaben!$C$16)),MAX(_xlfn.DAYS(DATE(YEAR(E392),MONTH(E392),DAY(E392)),MAX(DATE(YEAR(D392),MONTH(D392),DAY(D392)),Eingaben!$C$16))-1+Eingaben!$C$19,_xlfn.DAYS(DATE(YEAR(D392),MONTH(D392),DAY(D392)),MAX(DATE(YEAR(D392),MONTH(D392),DAY(D392)),Eingaben!$C$16))))+1)),0)),0),0)</f>
        <v/>
      </c>
      <c r="H392" s="27">
        <f>MAX(0,G392-IF(ISNUMBER(F392),MAX(0,F392),0))</f>
        <v/>
      </c>
      <c r="I392" s="27">
        <f>MID(IF(K392=1,"; Einzug fehlt oder ist kein Datum","")&amp;IF(L392=1,"; Auszug ist kein Datum","")&amp;IF(M392=1,"; Auszug liegt vor Einzug","")&amp;IF(N392=1,"; Bewohner-ID fehlt","")&amp;IF(O392=1,"; Bewohner-ID doppelt","")&amp;IF(P392=1,"; Abwesenheitstage ungültig (ganze Zahl ab 0)","")&amp;IF(Q392=1,"; Abwesenheit größer als Aufenthaltstage","")&amp;IF(R392=1,"; Ein- und Auszug am selben Tag (Zählregel laut Vertrag prüfen)","")&amp;IF(S392=1,"; Kein Aufenthaltstag im Abrechnungsmonat",""),3,400)</f>
        <v/>
      </c>
      <c r="J392" s="22">
        <f>IF(LEN(B392)+LEN(C392)+LEN(D392)+LEN(E392)+LEN(F392)&gt;0,1,0)</f>
        <v/>
      </c>
      <c r="K392" s="22">
        <f>IF(J392=1,IF(ISNUMBER(D392),0,1),0)</f>
        <v/>
      </c>
      <c r="L392" s="22">
        <f>IF(LEN(E392)&gt;0,IF(ISNUMBER(E392),0,1),0)</f>
        <v/>
      </c>
      <c r="M392" s="22">
        <f>IF(ISNUMBER(D392),IF(ISNUMBER(E392),IF(_xlfn.DAYS(DATE(YEAR(E392),MONTH(E392),DAY(E392)),DATE(YEAR(D392),MONTH(D392),DAY(D392)))&lt;0,1,0),0),0)</f>
        <v/>
      </c>
      <c r="N392" s="22">
        <f>IF(J392=1,IF(LEN(B392)&gt;0,0,1),0)</f>
        <v/>
      </c>
      <c r="O392" s="22">
        <f>IF(LEN(B392)&gt;0,IF(SUMPRODUCT(($B$5:$B$504=B392)*1)&gt;1,1,0),0)</f>
        <v/>
      </c>
      <c r="P392" s="22">
        <f>IF(LEN(F392)&gt;0,IF(ISNUMBER(F392),IF(F392&lt;0,1,IF(F392&lt;&gt;INT(F392),1,0)),1),0)</f>
        <v/>
      </c>
      <c r="Q392" s="22">
        <f>IF(ISNUMBER(F392),IF(ISNUMBER(Eingaben!$C$16),IF(F392&gt;G392,1,0),0),0)</f>
        <v/>
      </c>
      <c r="R392" s="22">
        <f>IF(ISNUMBER(D392),IF(ISNUMBER(E392),IF(_xlfn.DAYS(DATE(YEAR(E392),MONTH(E392),DAY(E392)),DATE(YEAR(D392),MONTH(D392),DAY(D392)))=0,1,0),0),0)</f>
        <v/>
      </c>
      <c r="S392" s="22">
        <f>IF(J392=1,IF(ISNUMBER(Eingaben!$C$16),IF(K392+L392+M392+R392=0,IF(G392=0,1,0),0),0),0)</f>
        <v/>
      </c>
    </row>
    <row r="393">
      <c r="A393" s="22" t="n">
        <v>389</v>
      </c>
      <c r="B393" s="24" t="n"/>
      <c r="C393" s="24" t="n"/>
      <c r="D393" s="25" t="n"/>
      <c r="E393" s="25" t="n"/>
      <c r="F393" s="26" t="n"/>
      <c r="G393" s="27">
        <f>IF(ISNUMBER(Eingaben!$C$16),IF(ISNUMBER(D393),IF(LEN(E393)=0,MAX(0,_xlfn.DAYS(Eingaben!$C$17,MAX(DATE(YEAR(D393),MONTH(D393),DAY(D393)),Eingaben!$C$16))+1),IF(ISNUMBER(E393),IF(_xlfn.DAYS(DATE(YEAR(E393),MONTH(E393),DAY(E393)),DATE(YEAR(D393),MONTH(D393),DAY(D393)))&lt;0,0,MAX(0,MIN(_xlfn.DAYS(Eingaben!$C$17,MAX(DATE(YEAR(D393),MONTH(D393),DAY(D393)),Eingaben!$C$16)),MAX(_xlfn.DAYS(DATE(YEAR(E393),MONTH(E393),DAY(E393)),MAX(DATE(YEAR(D393),MONTH(D393),DAY(D393)),Eingaben!$C$16))-1+Eingaben!$C$19,_xlfn.DAYS(DATE(YEAR(D393),MONTH(D393),DAY(D393)),MAX(DATE(YEAR(D393),MONTH(D393),DAY(D393)),Eingaben!$C$16))))+1)),0)),0),0)</f>
        <v/>
      </c>
      <c r="H393" s="27">
        <f>MAX(0,G393-IF(ISNUMBER(F393),MAX(0,F393),0))</f>
        <v/>
      </c>
      <c r="I393" s="27">
        <f>MID(IF(K393=1,"; Einzug fehlt oder ist kein Datum","")&amp;IF(L393=1,"; Auszug ist kein Datum","")&amp;IF(M393=1,"; Auszug liegt vor Einzug","")&amp;IF(N393=1,"; Bewohner-ID fehlt","")&amp;IF(O393=1,"; Bewohner-ID doppelt","")&amp;IF(P393=1,"; Abwesenheitstage ungültig (ganze Zahl ab 0)","")&amp;IF(Q393=1,"; Abwesenheit größer als Aufenthaltstage","")&amp;IF(R393=1,"; Ein- und Auszug am selben Tag (Zählregel laut Vertrag prüfen)","")&amp;IF(S393=1,"; Kein Aufenthaltstag im Abrechnungsmonat",""),3,400)</f>
        <v/>
      </c>
      <c r="J393" s="22">
        <f>IF(LEN(B393)+LEN(C393)+LEN(D393)+LEN(E393)+LEN(F393)&gt;0,1,0)</f>
        <v/>
      </c>
      <c r="K393" s="22">
        <f>IF(J393=1,IF(ISNUMBER(D393),0,1),0)</f>
        <v/>
      </c>
      <c r="L393" s="22">
        <f>IF(LEN(E393)&gt;0,IF(ISNUMBER(E393),0,1),0)</f>
        <v/>
      </c>
      <c r="M393" s="22">
        <f>IF(ISNUMBER(D393),IF(ISNUMBER(E393),IF(_xlfn.DAYS(DATE(YEAR(E393),MONTH(E393),DAY(E393)),DATE(YEAR(D393),MONTH(D393),DAY(D393)))&lt;0,1,0),0),0)</f>
        <v/>
      </c>
      <c r="N393" s="22">
        <f>IF(J393=1,IF(LEN(B393)&gt;0,0,1),0)</f>
        <v/>
      </c>
      <c r="O393" s="22">
        <f>IF(LEN(B393)&gt;0,IF(SUMPRODUCT(($B$5:$B$504=B393)*1)&gt;1,1,0),0)</f>
        <v/>
      </c>
      <c r="P393" s="22">
        <f>IF(LEN(F393)&gt;0,IF(ISNUMBER(F393),IF(F393&lt;0,1,IF(F393&lt;&gt;INT(F393),1,0)),1),0)</f>
        <v/>
      </c>
      <c r="Q393" s="22">
        <f>IF(ISNUMBER(F393),IF(ISNUMBER(Eingaben!$C$16),IF(F393&gt;G393,1,0),0),0)</f>
        <v/>
      </c>
      <c r="R393" s="22">
        <f>IF(ISNUMBER(D393),IF(ISNUMBER(E393),IF(_xlfn.DAYS(DATE(YEAR(E393),MONTH(E393),DAY(E393)),DATE(YEAR(D393),MONTH(D393),DAY(D393)))=0,1,0),0),0)</f>
        <v/>
      </c>
      <c r="S393" s="22">
        <f>IF(J393=1,IF(ISNUMBER(Eingaben!$C$16),IF(K393+L393+M393+R393=0,IF(G393=0,1,0),0),0),0)</f>
        <v/>
      </c>
    </row>
    <row r="394">
      <c r="A394" s="22" t="n">
        <v>390</v>
      </c>
      <c r="B394" s="24" t="n"/>
      <c r="C394" s="24" t="n"/>
      <c r="D394" s="25" t="n"/>
      <c r="E394" s="25" t="n"/>
      <c r="F394" s="26" t="n"/>
      <c r="G394" s="27">
        <f>IF(ISNUMBER(Eingaben!$C$16),IF(ISNUMBER(D394),IF(LEN(E394)=0,MAX(0,_xlfn.DAYS(Eingaben!$C$17,MAX(DATE(YEAR(D394),MONTH(D394),DAY(D394)),Eingaben!$C$16))+1),IF(ISNUMBER(E394),IF(_xlfn.DAYS(DATE(YEAR(E394),MONTH(E394),DAY(E394)),DATE(YEAR(D394),MONTH(D394),DAY(D394)))&lt;0,0,MAX(0,MIN(_xlfn.DAYS(Eingaben!$C$17,MAX(DATE(YEAR(D394),MONTH(D394),DAY(D394)),Eingaben!$C$16)),MAX(_xlfn.DAYS(DATE(YEAR(E394),MONTH(E394),DAY(E394)),MAX(DATE(YEAR(D394),MONTH(D394),DAY(D394)),Eingaben!$C$16))-1+Eingaben!$C$19,_xlfn.DAYS(DATE(YEAR(D394),MONTH(D394),DAY(D394)),MAX(DATE(YEAR(D394),MONTH(D394),DAY(D394)),Eingaben!$C$16))))+1)),0)),0),0)</f>
        <v/>
      </c>
      <c r="H394" s="27">
        <f>MAX(0,G394-IF(ISNUMBER(F394),MAX(0,F394),0))</f>
        <v/>
      </c>
      <c r="I394" s="27">
        <f>MID(IF(K394=1,"; Einzug fehlt oder ist kein Datum","")&amp;IF(L394=1,"; Auszug ist kein Datum","")&amp;IF(M394=1,"; Auszug liegt vor Einzug","")&amp;IF(N394=1,"; Bewohner-ID fehlt","")&amp;IF(O394=1,"; Bewohner-ID doppelt","")&amp;IF(P394=1,"; Abwesenheitstage ungültig (ganze Zahl ab 0)","")&amp;IF(Q394=1,"; Abwesenheit größer als Aufenthaltstage","")&amp;IF(R394=1,"; Ein- und Auszug am selben Tag (Zählregel laut Vertrag prüfen)","")&amp;IF(S394=1,"; Kein Aufenthaltstag im Abrechnungsmonat",""),3,400)</f>
        <v/>
      </c>
      <c r="J394" s="22">
        <f>IF(LEN(B394)+LEN(C394)+LEN(D394)+LEN(E394)+LEN(F394)&gt;0,1,0)</f>
        <v/>
      </c>
      <c r="K394" s="22">
        <f>IF(J394=1,IF(ISNUMBER(D394),0,1),0)</f>
        <v/>
      </c>
      <c r="L394" s="22">
        <f>IF(LEN(E394)&gt;0,IF(ISNUMBER(E394),0,1),0)</f>
        <v/>
      </c>
      <c r="M394" s="22">
        <f>IF(ISNUMBER(D394),IF(ISNUMBER(E394),IF(_xlfn.DAYS(DATE(YEAR(E394),MONTH(E394),DAY(E394)),DATE(YEAR(D394),MONTH(D394),DAY(D394)))&lt;0,1,0),0),0)</f>
        <v/>
      </c>
      <c r="N394" s="22">
        <f>IF(J394=1,IF(LEN(B394)&gt;0,0,1),0)</f>
        <v/>
      </c>
      <c r="O394" s="22">
        <f>IF(LEN(B394)&gt;0,IF(SUMPRODUCT(($B$5:$B$504=B394)*1)&gt;1,1,0),0)</f>
        <v/>
      </c>
      <c r="P394" s="22">
        <f>IF(LEN(F394)&gt;0,IF(ISNUMBER(F394),IF(F394&lt;0,1,IF(F394&lt;&gt;INT(F394),1,0)),1),0)</f>
        <v/>
      </c>
      <c r="Q394" s="22">
        <f>IF(ISNUMBER(F394),IF(ISNUMBER(Eingaben!$C$16),IF(F394&gt;G394,1,0),0),0)</f>
        <v/>
      </c>
      <c r="R394" s="22">
        <f>IF(ISNUMBER(D394),IF(ISNUMBER(E394),IF(_xlfn.DAYS(DATE(YEAR(E394),MONTH(E394),DAY(E394)),DATE(YEAR(D394),MONTH(D394),DAY(D394)))=0,1,0),0),0)</f>
        <v/>
      </c>
      <c r="S394" s="22">
        <f>IF(J394=1,IF(ISNUMBER(Eingaben!$C$16),IF(K394+L394+M394+R394=0,IF(G394=0,1,0),0),0),0)</f>
        <v/>
      </c>
    </row>
    <row r="395">
      <c r="A395" s="22" t="n">
        <v>391</v>
      </c>
      <c r="B395" s="24" t="n"/>
      <c r="C395" s="24" t="n"/>
      <c r="D395" s="25" t="n"/>
      <c r="E395" s="25" t="n"/>
      <c r="F395" s="26" t="n"/>
      <c r="G395" s="27">
        <f>IF(ISNUMBER(Eingaben!$C$16),IF(ISNUMBER(D395),IF(LEN(E395)=0,MAX(0,_xlfn.DAYS(Eingaben!$C$17,MAX(DATE(YEAR(D395),MONTH(D395),DAY(D395)),Eingaben!$C$16))+1),IF(ISNUMBER(E395),IF(_xlfn.DAYS(DATE(YEAR(E395),MONTH(E395),DAY(E395)),DATE(YEAR(D395),MONTH(D395),DAY(D395)))&lt;0,0,MAX(0,MIN(_xlfn.DAYS(Eingaben!$C$17,MAX(DATE(YEAR(D395),MONTH(D395),DAY(D395)),Eingaben!$C$16)),MAX(_xlfn.DAYS(DATE(YEAR(E395),MONTH(E395),DAY(E395)),MAX(DATE(YEAR(D395),MONTH(D395),DAY(D395)),Eingaben!$C$16))-1+Eingaben!$C$19,_xlfn.DAYS(DATE(YEAR(D395),MONTH(D395),DAY(D395)),MAX(DATE(YEAR(D395),MONTH(D395),DAY(D395)),Eingaben!$C$16))))+1)),0)),0),0)</f>
        <v/>
      </c>
      <c r="H395" s="27">
        <f>MAX(0,G395-IF(ISNUMBER(F395),MAX(0,F395),0))</f>
        <v/>
      </c>
      <c r="I395" s="27">
        <f>MID(IF(K395=1,"; Einzug fehlt oder ist kein Datum","")&amp;IF(L395=1,"; Auszug ist kein Datum","")&amp;IF(M395=1,"; Auszug liegt vor Einzug","")&amp;IF(N395=1,"; Bewohner-ID fehlt","")&amp;IF(O395=1,"; Bewohner-ID doppelt","")&amp;IF(P395=1,"; Abwesenheitstage ungültig (ganze Zahl ab 0)","")&amp;IF(Q395=1,"; Abwesenheit größer als Aufenthaltstage","")&amp;IF(R395=1,"; Ein- und Auszug am selben Tag (Zählregel laut Vertrag prüfen)","")&amp;IF(S395=1,"; Kein Aufenthaltstag im Abrechnungsmonat",""),3,400)</f>
        <v/>
      </c>
      <c r="J395" s="22">
        <f>IF(LEN(B395)+LEN(C395)+LEN(D395)+LEN(E395)+LEN(F395)&gt;0,1,0)</f>
        <v/>
      </c>
      <c r="K395" s="22">
        <f>IF(J395=1,IF(ISNUMBER(D395),0,1),0)</f>
        <v/>
      </c>
      <c r="L395" s="22">
        <f>IF(LEN(E395)&gt;0,IF(ISNUMBER(E395),0,1),0)</f>
        <v/>
      </c>
      <c r="M395" s="22">
        <f>IF(ISNUMBER(D395),IF(ISNUMBER(E395),IF(_xlfn.DAYS(DATE(YEAR(E395),MONTH(E395),DAY(E395)),DATE(YEAR(D395),MONTH(D395),DAY(D395)))&lt;0,1,0),0),0)</f>
        <v/>
      </c>
      <c r="N395" s="22">
        <f>IF(J395=1,IF(LEN(B395)&gt;0,0,1),0)</f>
        <v/>
      </c>
      <c r="O395" s="22">
        <f>IF(LEN(B395)&gt;0,IF(SUMPRODUCT(($B$5:$B$504=B395)*1)&gt;1,1,0),0)</f>
        <v/>
      </c>
      <c r="P395" s="22">
        <f>IF(LEN(F395)&gt;0,IF(ISNUMBER(F395),IF(F395&lt;0,1,IF(F395&lt;&gt;INT(F395),1,0)),1),0)</f>
        <v/>
      </c>
      <c r="Q395" s="22">
        <f>IF(ISNUMBER(F395),IF(ISNUMBER(Eingaben!$C$16),IF(F395&gt;G395,1,0),0),0)</f>
        <v/>
      </c>
      <c r="R395" s="22">
        <f>IF(ISNUMBER(D395),IF(ISNUMBER(E395),IF(_xlfn.DAYS(DATE(YEAR(E395),MONTH(E395),DAY(E395)),DATE(YEAR(D395),MONTH(D395),DAY(D395)))=0,1,0),0),0)</f>
        <v/>
      </c>
      <c r="S395" s="22">
        <f>IF(J395=1,IF(ISNUMBER(Eingaben!$C$16),IF(K395+L395+M395+R395=0,IF(G395=0,1,0),0),0),0)</f>
        <v/>
      </c>
    </row>
    <row r="396">
      <c r="A396" s="22" t="n">
        <v>392</v>
      </c>
      <c r="B396" s="24" t="n"/>
      <c r="C396" s="24" t="n"/>
      <c r="D396" s="25" t="n"/>
      <c r="E396" s="25" t="n"/>
      <c r="F396" s="26" t="n"/>
      <c r="G396" s="27">
        <f>IF(ISNUMBER(Eingaben!$C$16),IF(ISNUMBER(D396),IF(LEN(E396)=0,MAX(0,_xlfn.DAYS(Eingaben!$C$17,MAX(DATE(YEAR(D396),MONTH(D396),DAY(D396)),Eingaben!$C$16))+1),IF(ISNUMBER(E396),IF(_xlfn.DAYS(DATE(YEAR(E396),MONTH(E396),DAY(E396)),DATE(YEAR(D396),MONTH(D396),DAY(D396)))&lt;0,0,MAX(0,MIN(_xlfn.DAYS(Eingaben!$C$17,MAX(DATE(YEAR(D396),MONTH(D396),DAY(D396)),Eingaben!$C$16)),MAX(_xlfn.DAYS(DATE(YEAR(E396),MONTH(E396),DAY(E396)),MAX(DATE(YEAR(D396),MONTH(D396),DAY(D396)),Eingaben!$C$16))-1+Eingaben!$C$19,_xlfn.DAYS(DATE(YEAR(D396),MONTH(D396),DAY(D396)),MAX(DATE(YEAR(D396),MONTH(D396),DAY(D396)),Eingaben!$C$16))))+1)),0)),0),0)</f>
        <v/>
      </c>
      <c r="H396" s="27">
        <f>MAX(0,G396-IF(ISNUMBER(F396),MAX(0,F396),0))</f>
        <v/>
      </c>
      <c r="I396" s="27">
        <f>MID(IF(K396=1,"; Einzug fehlt oder ist kein Datum","")&amp;IF(L396=1,"; Auszug ist kein Datum","")&amp;IF(M396=1,"; Auszug liegt vor Einzug","")&amp;IF(N396=1,"; Bewohner-ID fehlt","")&amp;IF(O396=1,"; Bewohner-ID doppelt","")&amp;IF(P396=1,"; Abwesenheitstage ungültig (ganze Zahl ab 0)","")&amp;IF(Q396=1,"; Abwesenheit größer als Aufenthaltstage","")&amp;IF(R396=1,"; Ein- und Auszug am selben Tag (Zählregel laut Vertrag prüfen)","")&amp;IF(S396=1,"; Kein Aufenthaltstag im Abrechnungsmonat",""),3,400)</f>
        <v/>
      </c>
      <c r="J396" s="22">
        <f>IF(LEN(B396)+LEN(C396)+LEN(D396)+LEN(E396)+LEN(F396)&gt;0,1,0)</f>
        <v/>
      </c>
      <c r="K396" s="22">
        <f>IF(J396=1,IF(ISNUMBER(D396),0,1),0)</f>
        <v/>
      </c>
      <c r="L396" s="22">
        <f>IF(LEN(E396)&gt;0,IF(ISNUMBER(E396),0,1),0)</f>
        <v/>
      </c>
      <c r="M396" s="22">
        <f>IF(ISNUMBER(D396),IF(ISNUMBER(E396),IF(_xlfn.DAYS(DATE(YEAR(E396),MONTH(E396),DAY(E396)),DATE(YEAR(D396),MONTH(D396),DAY(D396)))&lt;0,1,0),0),0)</f>
        <v/>
      </c>
      <c r="N396" s="22">
        <f>IF(J396=1,IF(LEN(B396)&gt;0,0,1),0)</f>
        <v/>
      </c>
      <c r="O396" s="22">
        <f>IF(LEN(B396)&gt;0,IF(SUMPRODUCT(($B$5:$B$504=B396)*1)&gt;1,1,0),0)</f>
        <v/>
      </c>
      <c r="P396" s="22">
        <f>IF(LEN(F396)&gt;0,IF(ISNUMBER(F396),IF(F396&lt;0,1,IF(F396&lt;&gt;INT(F396),1,0)),1),0)</f>
        <v/>
      </c>
      <c r="Q396" s="22">
        <f>IF(ISNUMBER(F396),IF(ISNUMBER(Eingaben!$C$16),IF(F396&gt;G396,1,0),0),0)</f>
        <v/>
      </c>
      <c r="R396" s="22">
        <f>IF(ISNUMBER(D396),IF(ISNUMBER(E396),IF(_xlfn.DAYS(DATE(YEAR(E396),MONTH(E396),DAY(E396)),DATE(YEAR(D396),MONTH(D396),DAY(D396)))=0,1,0),0),0)</f>
        <v/>
      </c>
      <c r="S396" s="22">
        <f>IF(J396=1,IF(ISNUMBER(Eingaben!$C$16),IF(K396+L396+M396+R396=0,IF(G396=0,1,0),0),0),0)</f>
        <v/>
      </c>
    </row>
    <row r="397">
      <c r="A397" s="22" t="n">
        <v>393</v>
      </c>
      <c r="B397" s="24" t="n"/>
      <c r="C397" s="24" t="n"/>
      <c r="D397" s="25" t="n"/>
      <c r="E397" s="25" t="n"/>
      <c r="F397" s="26" t="n"/>
      <c r="G397" s="27">
        <f>IF(ISNUMBER(Eingaben!$C$16),IF(ISNUMBER(D397),IF(LEN(E397)=0,MAX(0,_xlfn.DAYS(Eingaben!$C$17,MAX(DATE(YEAR(D397),MONTH(D397),DAY(D397)),Eingaben!$C$16))+1),IF(ISNUMBER(E397),IF(_xlfn.DAYS(DATE(YEAR(E397),MONTH(E397),DAY(E397)),DATE(YEAR(D397),MONTH(D397),DAY(D397)))&lt;0,0,MAX(0,MIN(_xlfn.DAYS(Eingaben!$C$17,MAX(DATE(YEAR(D397),MONTH(D397),DAY(D397)),Eingaben!$C$16)),MAX(_xlfn.DAYS(DATE(YEAR(E397),MONTH(E397),DAY(E397)),MAX(DATE(YEAR(D397),MONTH(D397),DAY(D397)),Eingaben!$C$16))-1+Eingaben!$C$19,_xlfn.DAYS(DATE(YEAR(D397),MONTH(D397),DAY(D397)),MAX(DATE(YEAR(D397),MONTH(D397),DAY(D397)),Eingaben!$C$16))))+1)),0)),0),0)</f>
        <v/>
      </c>
      <c r="H397" s="27">
        <f>MAX(0,G397-IF(ISNUMBER(F397),MAX(0,F397),0))</f>
        <v/>
      </c>
      <c r="I397" s="27">
        <f>MID(IF(K397=1,"; Einzug fehlt oder ist kein Datum","")&amp;IF(L397=1,"; Auszug ist kein Datum","")&amp;IF(M397=1,"; Auszug liegt vor Einzug","")&amp;IF(N397=1,"; Bewohner-ID fehlt","")&amp;IF(O397=1,"; Bewohner-ID doppelt","")&amp;IF(P397=1,"; Abwesenheitstage ungültig (ganze Zahl ab 0)","")&amp;IF(Q397=1,"; Abwesenheit größer als Aufenthaltstage","")&amp;IF(R397=1,"; Ein- und Auszug am selben Tag (Zählregel laut Vertrag prüfen)","")&amp;IF(S397=1,"; Kein Aufenthaltstag im Abrechnungsmonat",""),3,400)</f>
        <v/>
      </c>
      <c r="J397" s="22">
        <f>IF(LEN(B397)+LEN(C397)+LEN(D397)+LEN(E397)+LEN(F397)&gt;0,1,0)</f>
        <v/>
      </c>
      <c r="K397" s="22">
        <f>IF(J397=1,IF(ISNUMBER(D397),0,1),0)</f>
        <v/>
      </c>
      <c r="L397" s="22">
        <f>IF(LEN(E397)&gt;0,IF(ISNUMBER(E397),0,1),0)</f>
        <v/>
      </c>
      <c r="M397" s="22">
        <f>IF(ISNUMBER(D397),IF(ISNUMBER(E397),IF(_xlfn.DAYS(DATE(YEAR(E397),MONTH(E397),DAY(E397)),DATE(YEAR(D397),MONTH(D397),DAY(D397)))&lt;0,1,0),0),0)</f>
        <v/>
      </c>
      <c r="N397" s="22">
        <f>IF(J397=1,IF(LEN(B397)&gt;0,0,1),0)</f>
        <v/>
      </c>
      <c r="O397" s="22">
        <f>IF(LEN(B397)&gt;0,IF(SUMPRODUCT(($B$5:$B$504=B397)*1)&gt;1,1,0),0)</f>
        <v/>
      </c>
      <c r="P397" s="22">
        <f>IF(LEN(F397)&gt;0,IF(ISNUMBER(F397),IF(F397&lt;0,1,IF(F397&lt;&gt;INT(F397),1,0)),1),0)</f>
        <v/>
      </c>
      <c r="Q397" s="22">
        <f>IF(ISNUMBER(F397),IF(ISNUMBER(Eingaben!$C$16),IF(F397&gt;G397,1,0),0),0)</f>
        <v/>
      </c>
      <c r="R397" s="22">
        <f>IF(ISNUMBER(D397),IF(ISNUMBER(E397),IF(_xlfn.DAYS(DATE(YEAR(E397),MONTH(E397),DAY(E397)),DATE(YEAR(D397),MONTH(D397),DAY(D397)))=0,1,0),0),0)</f>
        <v/>
      </c>
      <c r="S397" s="22">
        <f>IF(J397=1,IF(ISNUMBER(Eingaben!$C$16),IF(K397+L397+M397+R397=0,IF(G397=0,1,0),0),0),0)</f>
        <v/>
      </c>
    </row>
    <row r="398">
      <c r="A398" s="22" t="n">
        <v>394</v>
      </c>
      <c r="B398" s="24" t="n"/>
      <c r="C398" s="24" t="n"/>
      <c r="D398" s="25" t="n"/>
      <c r="E398" s="25" t="n"/>
      <c r="F398" s="26" t="n"/>
      <c r="G398" s="27">
        <f>IF(ISNUMBER(Eingaben!$C$16),IF(ISNUMBER(D398),IF(LEN(E398)=0,MAX(0,_xlfn.DAYS(Eingaben!$C$17,MAX(DATE(YEAR(D398),MONTH(D398),DAY(D398)),Eingaben!$C$16))+1),IF(ISNUMBER(E398),IF(_xlfn.DAYS(DATE(YEAR(E398),MONTH(E398),DAY(E398)),DATE(YEAR(D398),MONTH(D398),DAY(D398)))&lt;0,0,MAX(0,MIN(_xlfn.DAYS(Eingaben!$C$17,MAX(DATE(YEAR(D398),MONTH(D398),DAY(D398)),Eingaben!$C$16)),MAX(_xlfn.DAYS(DATE(YEAR(E398),MONTH(E398),DAY(E398)),MAX(DATE(YEAR(D398),MONTH(D398),DAY(D398)),Eingaben!$C$16))-1+Eingaben!$C$19,_xlfn.DAYS(DATE(YEAR(D398),MONTH(D398),DAY(D398)),MAX(DATE(YEAR(D398),MONTH(D398),DAY(D398)),Eingaben!$C$16))))+1)),0)),0),0)</f>
        <v/>
      </c>
      <c r="H398" s="27">
        <f>MAX(0,G398-IF(ISNUMBER(F398),MAX(0,F398),0))</f>
        <v/>
      </c>
      <c r="I398" s="27">
        <f>MID(IF(K398=1,"; Einzug fehlt oder ist kein Datum","")&amp;IF(L398=1,"; Auszug ist kein Datum","")&amp;IF(M398=1,"; Auszug liegt vor Einzug","")&amp;IF(N398=1,"; Bewohner-ID fehlt","")&amp;IF(O398=1,"; Bewohner-ID doppelt","")&amp;IF(P398=1,"; Abwesenheitstage ungültig (ganze Zahl ab 0)","")&amp;IF(Q398=1,"; Abwesenheit größer als Aufenthaltstage","")&amp;IF(R398=1,"; Ein- und Auszug am selben Tag (Zählregel laut Vertrag prüfen)","")&amp;IF(S398=1,"; Kein Aufenthaltstag im Abrechnungsmonat",""),3,400)</f>
        <v/>
      </c>
      <c r="J398" s="22">
        <f>IF(LEN(B398)+LEN(C398)+LEN(D398)+LEN(E398)+LEN(F398)&gt;0,1,0)</f>
        <v/>
      </c>
      <c r="K398" s="22">
        <f>IF(J398=1,IF(ISNUMBER(D398),0,1),0)</f>
        <v/>
      </c>
      <c r="L398" s="22">
        <f>IF(LEN(E398)&gt;0,IF(ISNUMBER(E398),0,1),0)</f>
        <v/>
      </c>
      <c r="M398" s="22">
        <f>IF(ISNUMBER(D398),IF(ISNUMBER(E398),IF(_xlfn.DAYS(DATE(YEAR(E398),MONTH(E398),DAY(E398)),DATE(YEAR(D398),MONTH(D398),DAY(D398)))&lt;0,1,0),0),0)</f>
        <v/>
      </c>
      <c r="N398" s="22">
        <f>IF(J398=1,IF(LEN(B398)&gt;0,0,1),0)</f>
        <v/>
      </c>
      <c r="O398" s="22">
        <f>IF(LEN(B398)&gt;0,IF(SUMPRODUCT(($B$5:$B$504=B398)*1)&gt;1,1,0),0)</f>
        <v/>
      </c>
      <c r="P398" s="22">
        <f>IF(LEN(F398)&gt;0,IF(ISNUMBER(F398),IF(F398&lt;0,1,IF(F398&lt;&gt;INT(F398),1,0)),1),0)</f>
        <v/>
      </c>
      <c r="Q398" s="22">
        <f>IF(ISNUMBER(F398),IF(ISNUMBER(Eingaben!$C$16),IF(F398&gt;G398,1,0),0),0)</f>
        <v/>
      </c>
      <c r="R398" s="22">
        <f>IF(ISNUMBER(D398),IF(ISNUMBER(E398),IF(_xlfn.DAYS(DATE(YEAR(E398),MONTH(E398),DAY(E398)),DATE(YEAR(D398),MONTH(D398),DAY(D398)))=0,1,0),0),0)</f>
        <v/>
      </c>
      <c r="S398" s="22">
        <f>IF(J398=1,IF(ISNUMBER(Eingaben!$C$16),IF(K398+L398+M398+R398=0,IF(G398=0,1,0),0),0),0)</f>
        <v/>
      </c>
    </row>
    <row r="399">
      <c r="A399" s="22" t="n">
        <v>395</v>
      </c>
      <c r="B399" s="24" t="n"/>
      <c r="C399" s="24" t="n"/>
      <c r="D399" s="25" t="n"/>
      <c r="E399" s="25" t="n"/>
      <c r="F399" s="26" t="n"/>
      <c r="G399" s="27">
        <f>IF(ISNUMBER(Eingaben!$C$16),IF(ISNUMBER(D399),IF(LEN(E399)=0,MAX(0,_xlfn.DAYS(Eingaben!$C$17,MAX(DATE(YEAR(D399),MONTH(D399),DAY(D399)),Eingaben!$C$16))+1),IF(ISNUMBER(E399),IF(_xlfn.DAYS(DATE(YEAR(E399),MONTH(E399),DAY(E399)),DATE(YEAR(D399),MONTH(D399),DAY(D399)))&lt;0,0,MAX(0,MIN(_xlfn.DAYS(Eingaben!$C$17,MAX(DATE(YEAR(D399),MONTH(D399),DAY(D399)),Eingaben!$C$16)),MAX(_xlfn.DAYS(DATE(YEAR(E399),MONTH(E399),DAY(E399)),MAX(DATE(YEAR(D399),MONTH(D399),DAY(D399)),Eingaben!$C$16))-1+Eingaben!$C$19,_xlfn.DAYS(DATE(YEAR(D399),MONTH(D399),DAY(D399)),MAX(DATE(YEAR(D399),MONTH(D399),DAY(D399)),Eingaben!$C$16))))+1)),0)),0),0)</f>
        <v/>
      </c>
      <c r="H399" s="27">
        <f>MAX(0,G399-IF(ISNUMBER(F399),MAX(0,F399),0))</f>
        <v/>
      </c>
      <c r="I399" s="27">
        <f>MID(IF(K399=1,"; Einzug fehlt oder ist kein Datum","")&amp;IF(L399=1,"; Auszug ist kein Datum","")&amp;IF(M399=1,"; Auszug liegt vor Einzug","")&amp;IF(N399=1,"; Bewohner-ID fehlt","")&amp;IF(O399=1,"; Bewohner-ID doppelt","")&amp;IF(P399=1,"; Abwesenheitstage ungültig (ganze Zahl ab 0)","")&amp;IF(Q399=1,"; Abwesenheit größer als Aufenthaltstage","")&amp;IF(R399=1,"; Ein- und Auszug am selben Tag (Zählregel laut Vertrag prüfen)","")&amp;IF(S399=1,"; Kein Aufenthaltstag im Abrechnungsmonat",""),3,400)</f>
        <v/>
      </c>
      <c r="J399" s="22">
        <f>IF(LEN(B399)+LEN(C399)+LEN(D399)+LEN(E399)+LEN(F399)&gt;0,1,0)</f>
        <v/>
      </c>
      <c r="K399" s="22">
        <f>IF(J399=1,IF(ISNUMBER(D399),0,1),0)</f>
        <v/>
      </c>
      <c r="L399" s="22">
        <f>IF(LEN(E399)&gt;0,IF(ISNUMBER(E399),0,1),0)</f>
        <v/>
      </c>
      <c r="M399" s="22">
        <f>IF(ISNUMBER(D399),IF(ISNUMBER(E399),IF(_xlfn.DAYS(DATE(YEAR(E399),MONTH(E399),DAY(E399)),DATE(YEAR(D399),MONTH(D399),DAY(D399)))&lt;0,1,0),0),0)</f>
        <v/>
      </c>
      <c r="N399" s="22">
        <f>IF(J399=1,IF(LEN(B399)&gt;0,0,1),0)</f>
        <v/>
      </c>
      <c r="O399" s="22">
        <f>IF(LEN(B399)&gt;0,IF(SUMPRODUCT(($B$5:$B$504=B399)*1)&gt;1,1,0),0)</f>
        <v/>
      </c>
      <c r="P399" s="22">
        <f>IF(LEN(F399)&gt;0,IF(ISNUMBER(F399),IF(F399&lt;0,1,IF(F399&lt;&gt;INT(F399),1,0)),1),0)</f>
        <v/>
      </c>
      <c r="Q399" s="22">
        <f>IF(ISNUMBER(F399),IF(ISNUMBER(Eingaben!$C$16),IF(F399&gt;G399,1,0),0),0)</f>
        <v/>
      </c>
      <c r="R399" s="22">
        <f>IF(ISNUMBER(D399),IF(ISNUMBER(E399),IF(_xlfn.DAYS(DATE(YEAR(E399),MONTH(E399),DAY(E399)),DATE(YEAR(D399),MONTH(D399),DAY(D399)))=0,1,0),0),0)</f>
        <v/>
      </c>
      <c r="S399" s="22">
        <f>IF(J399=1,IF(ISNUMBER(Eingaben!$C$16),IF(K399+L399+M399+R399=0,IF(G399=0,1,0),0),0),0)</f>
        <v/>
      </c>
    </row>
    <row r="400">
      <c r="A400" s="22" t="n">
        <v>396</v>
      </c>
      <c r="B400" s="24" t="n"/>
      <c r="C400" s="24" t="n"/>
      <c r="D400" s="25" t="n"/>
      <c r="E400" s="25" t="n"/>
      <c r="F400" s="26" t="n"/>
      <c r="G400" s="27">
        <f>IF(ISNUMBER(Eingaben!$C$16),IF(ISNUMBER(D400),IF(LEN(E400)=0,MAX(0,_xlfn.DAYS(Eingaben!$C$17,MAX(DATE(YEAR(D400),MONTH(D400),DAY(D400)),Eingaben!$C$16))+1),IF(ISNUMBER(E400),IF(_xlfn.DAYS(DATE(YEAR(E400),MONTH(E400),DAY(E400)),DATE(YEAR(D400),MONTH(D400),DAY(D400)))&lt;0,0,MAX(0,MIN(_xlfn.DAYS(Eingaben!$C$17,MAX(DATE(YEAR(D400),MONTH(D400),DAY(D400)),Eingaben!$C$16)),MAX(_xlfn.DAYS(DATE(YEAR(E400),MONTH(E400),DAY(E400)),MAX(DATE(YEAR(D400),MONTH(D400),DAY(D400)),Eingaben!$C$16))-1+Eingaben!$C$19,_xlfn.DAYS(DATE(YEAR(D400),MONTH(D400),DAY(D400)),MAX(DATE(YEAR(D400),MONTH(D400),DAY(D400)),Eingaben!$C$16))))+1)),0)),0),0)</f>
        <v/>
      </c>
      <c r="H400" s="27">
        <f>MAX(0,G400-IF(ISNUMBER(F400),MAX(0,F400),0))</f>
        <v/>
      </c>
      <c r="I400" s="27">
        <f>MID(IF(K400=1,"; Einzug fehlt oder ist kein Datum","")&amp;IF(L400=1,"; Auszug ist kein Datum","")&amp;IF(M400=1,"; Auszug liegt vor Einzug","")&amp;IF(N400=1,"; Bewohner-ID fehlt","")&amp;IF(O400=1,"; Bewohner-ID doppelt","")&amp;IF(P400=1,"; Abwesenheitstage ungültig (ganze Zahl ab 0)","")&amp;IF(Q400=1,"; Abwesenheit größer als Aufenthaltstage","")&amp;IF(R400=1,"; Ein- und Auszug am selben Tag (Zählregel laut Vertrag prüfen)","")&amp;IF(S400=1,"; Kein Aufenthaltstag im Abrechnungsmonat",""),3,400)</f>
        <v/>
      </c>
      <c r="J400" s="22">
        <f>IF(LEN(B400)+LEN(C400)+LEN(D400)+LEN(E400)+LEN(F400)&gt;0,1,0)</f>
        <v/>
      </c>
      <c r="K400" s="22">
        <f>IF(J400=1,IF(ISNUMBER(D400),0,1),0)</f>
        <v/>
      </c>
      <c r="L400" s="22">
        <f>IF(LEN(E400)&gt;0,IF(ISNUMBER(E400),0,1),0)</f>
        <v/>
      </c>
      <c r="M400" s="22">
        <f>IF(ISNUMBER(D400),IF(ISNUMBER(E400),IF(_xlfn.DAYS(DATE(YEAR(E400),MONTH(E400),DAY(E400)),DATE(YEAR(D400),MONTH(D400),DAY(D400)))&lt;0,1,0),0),0)</f>
        <v/>
      </c>
      <c r="N400" s="22">
        <f>IF(J400=1,IF(LEN(B400)&gt;0,0,1),0)</f>
        <v/>
      </c>
      <c r="O400" s="22">
        <f>IF(LEN(B400)&gt;0,IF(SUMPRODUCT(($B$5:$B$504=B400)*1)&gt;1,1,0),0)</f>
        <v/>
      </c>
      <c r="P400" s="22">
        <f>IF(LEN(F400)&gt;0,IF(ISNUMBER(F400),IF(F400&lt;0,1,IF(F400&lt;&gt;INT(F400),1,0)),1),0)</f>
        <v/>
      </c>
      <c r="Q400" s="22">
        <f>IF(ISNUMBER(F400),IF(ISNUMBER(Eingaben!$C$16),IF(F400&gt;G400,1,0),0),0)</f>
        <v/>
      </c>
      <c r="R400" s="22">
        <f>IF(ISNUMBER(D400),IF(ISNUMBER(E400),IF(_xlfn.DAYS(DATE(YEAR(E400),MONTH(E400),DAY(E400)),DATE(YEAR(D400),MONTH(D400),DAY(D400)))=0,1,0),0),0)</f>
        <v/>
      </c>
      <c r="S400" s="22">
        <f>IF(J400=1,IF(ISNUMBER(Eingaben!$C$16),IF(K400+L400+M400+R400=0,IF(G400=0,1,0),0),0),0)</f>
        <v/>
      </c>
    </row>
    <row r="401">
      <c r="A401" s="22" t="n">
        <v>397</v>
      </c>
      <c r="B401" s="24" t="n"/>
      <c r="C401" s="24" t="n"/>
      <c r="D401" s="25" t="n"/>
      <c r="E401" s="25" t="n"/>
      <c r="F401" s="26" t="n"/>
      <c r="G401" s="27">
        <f>IF(ISNUMBER(Eingaben!$C$16),IF(ISNUMBER(D401),IF(LEN(E401)=0,MAX(0,_xlfn.DAYS(Eingaben!$C$17,MAX(DATE(YEAR(D401),MONTH(D401),DAY(D401)),Eingaben!$C$16))+1),IF(ISNUMBER(E401),IF(_xlfn.DAYS(DATE(YEAR(E401),MONTH(E401),DAY(E401)),DATE(YEAR(D401),MONTH(D401),DAY(D401)))&lt;0,0,MAX(0,MIN(_xlfn.DAYS(Eingaben!$C$17,MAX(DATE(YEAR(D401),MONTH(D401),DAY(D401)),Eingaben!$C$16)),MAX(_xlfn.DAYS(DATE(YEAR(E401),MONTH(E401),DAY(E401)),MAX(DATE(YEAR(D401),MONTH(D401),DAY(D401)),Eingaben!$C$16))-1+Eingaben!$C$19,_xlfn.DAYS(DATE(YEAR(D401),MONTH(D401),DAY(D401)),MAX(DATE(YEAR(D401),MONTH(D401),DAY(D401)),Eingaben!$C$16))))+1)),0)),0),0)</f>
        <v/>
      </c>
      <c r="H401" s="27">
        <f>MAX(0,G401-IF(ISNUMBER(F401),MAX(0,F401),0))</f>
        <v/>
      </c>
      <c r="I401" s="27">
        <f>MID(IF(K401=1,"; Einzug fehlt oder ist kein Datum","")&amp;IF(L401=1,"; Auszug ist kein Datum","")&amp;IF(M401=1,"; Auszug liegt vor Einzug","")&amp;IF(N401=1,"; Bewohner-ID fehlt","")&amp;IF(O401=1,"; Bewohner-ID doppelt","")&amp;IF(P401=1,"; Abwesenheitstage ungültig (ganze Zahl ab 0)","")&amp;IF(Q401=1,"; Abwesenheit größer als Aufenthaltstage","")&amp;IF(R401=1,"; Ein- und Auszug am selben Tag (Zählregel laut Vertrag prüfen)","")&amp;IF(S401=1,"; Kein Aufenthaltstag im Abrechnungsmonat",""),3,400)</f>
        <v/>
      </c>
      <c r="J401" s="22">
        <f>IF(LEN(B401)+LEN(C401)+LEN(D401)+LEN(E401)+LEN(F401)&gt;0,1,0)</f>
        <v/>
      </c>
      <c r="K401" s="22">
        <f>IF(J401=1,IF(ISNUMBER(D401),0,1),0)</f>
        <v/>
      </c>
      <c r="L401" s="22">
        <f>IF(LEN(E401)&gt;0,IF(ISNUMBER(E401),0,1),0)</f>
        <v/>
      </c>
      <c r="M401" s="22">
        <f>IF(ISNUMBER(D401),IF(ISNUMBER(E401),IF(_xlfn.DAYS(DATE(YEAR(E401),MONTH(E401),DAY(E401)),DATE(YEAR(D401),MONTH(D401),DAY(D401)))&lt;0,1,0),0),0)</f>
        <v/>
      </c>
      <c r="N401" s="22">
        <f>IF(J401=1,IF(LEN(B401)&gt;0,0,1),0)</f>
        <v/>
      </c>
      <c r="O401" s="22">
        <f>IF(LEN(B401)&gt;0,IF(SUMPRODUCT(($B$5:$B$504=B401)*1)&gt;1,1,0),0)</f>
        <v/>
      </c>
      <c r="P401" s="22">
        <f>IF(LEN(F401)&gt;0,IF(ISNUMBER(F401),IF(F401&lt;0,1,IF(F401&lt;&gt;INT(F401),1,0)),1),0)</f>
        <v/>
      </c>
      <c r="Q401" s="22">
        <f>IF(ISNUMBER(F401),IF(ISNUMBER(Eingaben!$C$16),IF(F401&gt;G401,1,0),0),0)</f>
        <v/>
      </c>
      <c r="R401" s="22">
        <f>IF(ISNUMBER(D401),IF(ISNUMBER(E401),IF(_xlfn.DAYS(DATE(YEAR(E401),MONTH(E401),DAY(E401)),DATE(YEAR(D401),MONTH(D401),DAY(D401)))=0,1,0),0),0)</f>
        <v/>
      </c>
      <c r="S401" s="22">
        <f>IF(J401=1,IF(ISNUMBER(Eingaben!$C$16),IF(K401+L401+M401+R401=0,IF(G401=0,1,0),0),0),0)</f>
        <v/>
      </c>
    </row>
    <row r="402">
      <c r="A402" s="22" t="n">
        <v>398</v>
      </c>
      <c r="B402" s="24" t="n"/>
      <c r="C402" s="24" t="n"/>
      <c r="D402" s="25" t="n"/>
      <c r="E402" s="25" t="n"/>
      <c r="F402" s="26" t="n"/>
      <c r="G402" s="27">
        <f>IF(ISNUMBER(Eingaben!$C$16),IF(ISNUMBER(D402),IF(LEN(E402)=0,MAX(0,_xlfn.DAYS(Eingaben!$C$17,MAX(DATE(YEAR(D402),MONTH(D402),DAY(D402)),Eingaben!$C$16))+1),IF(ISNUMBER(E402),IF(_xlfn.DAYS(DATE(YEAR(E402),MONTH(E402),DAY(E402)),DATE(YEAR(D402),MONTH(D402),DAY(D402)))&lt;0,0,MAX(0,MIN(_xlfn.DAYS(Eingaben!$C$17,MAX(DATE(YEAR(D402),MONTH(D402),DAY(D402)),Eingaben!$C$16)),MAX(_xlfn.DAYS(DATE(YEAR(E402),MONTH(E402),DAY(E402)),MAX(DATE(YEAR(D402),MONTH(D402),DAY(D402)),Eingaben!$C$16))-1+Eingaben!$C$19,_xlfn.DAYS(DATE(YEAR(D402),MONTH(D402),DAY(D402)),MAX(DATE(YEAR(D402),MONTH(D402),DAY(D402)),Eingaben!$C$16))))+1)),0)),0),0)</f>
        <v/>
      </c>
      <c r="H402" s="27">
        <f>MAX(0,G402-IF(ISNUMBER(F402),MAX(0,F402),0))</f>
        <v/>
      </c>
      <c r="I402" s="27">
        <f>MID(IF(K402=1,"; Einzug fehlt oder ist kein Datum","")&amp;IF(L402=1,"; Auszug ist kein Datum","")&amp;IF(M402=1,"; Auszug liegt vor Einzug","")&amp;IF(N402=1,"; Bewohner-ID fehlt","")&amp;IF(O402=1,"; Bewohner-ID doppelt","")&amp;IF(P402=1,"; Abwesenheitstage ungültig (ganze Zahl ab 0)","")&amp;IF(Q402=1,"; Abwesenheit größer als Aufenthaltstage","")&amp;IF(R402=1,"; Ein- und Auszug am selben Tag (Zählregel laut Vertrag prüfen)","")&amp;IF(S402=1,"; Kein Aufenthaltstag im Abrechnungsmonat",""),3,400)</f>
        <v/>
      </c>
      <c r="J402" s="22">
        <f>IF(LEN(B402)+LEN(C402)+LEN(D402)+LEN(E402)+LEN(F402)&gt;0,1,0)</f>
        <v/>
      </c>
      <c r="K402" s="22">
        <f>IF(J402=1,IF(ISNUMBER(D402),0,1),0)</f>
        <v/>
      </c>
      <c r="L402" s="22">
        <f>IF(LEN(E402)&gt;0,IF(ISNUMBER(E402),0,1),0)</f>
        <v/>
      </c>
      <c r="M402" s="22">
        <f>IF(ISNUMBER(D402),IF(ISNUMBER(E402),IF(_xlfn.DAYS(DATE(YEAR(E402),MONTH(E402),DAY(E402)),DATE(YEAR(D402),MONTH(D402),DAY(D402)))&lt;0,1,0),0),0)</f>
        <v/>
      </c>
      <c r="N402" s="22">
        <f>IF(J402=1,IF(LEN(B402)&gt;0,0,1),0)</f>
        <v/>
      </c>
      <c r="O402" s="22">
        <f>IF(LEN(B402)&gt;0,IF(SUMPRODUCT(($B$5:$B$504=B402)*1)&gt;1,1,0),0)</f>
        <v/>
      </c>
      <c r="P402" s="22">
        <f>IF(LEN(F402)&gt;0,IF(ISNUMBER(F402),IF(F402&lt;0,1,IF(F402&lt;&gt;INT(F402),1,0)),1),0)</f>
        <v/>
      </c>
      <c r="Q402" s="22">
        <f>IF(ISNUMBER(F402),IF(ISNUMBER(Eingaben!$C$16),IF(F402&gt;G402,1,0),0),0)</f>
        <v/>
      </c>
      <c r="R402" s="22">
        <f>IF(ISNUMBER(D402),IF(ISNUMBER(E402),IF(_xlfn.DAYS(DATE(YEAR(E402),MONTH(E402),DAY(E402)),DATE(YEAR(D402),MONTH(D402),DAY(D402)))=0,1,0),0),0)</f>
        <v/>
      </c>
      <c r="S402" s="22">
        <f>IF(J402=1,IF(ISNUMBER(Eingaben!$C$16),IF(K402+L402+M402+R402=0,IF(G402=0,1,0),0),0),0)</f>
        <v/>
      </c>
    </row>
    <row r="403">
      <c r="A403" s="22" t="n">
        <v>399</v>
      </c>
      <c r="B403" s="24" t="n"/>
      <c r="C403" s="24" t="n"/>
      <c r="D403" s="25" t="n"/>
      <c r="E403" s="25" t="n"/>
      <c r="F403" s="26" t="n"/>
      <c r="G403" s="27">
        <f>IF(ISNUMBER(Eingaben!$C$16),IF(ISNUMBER(D403),IF(LEN(E403)=0,MAX(0,_xlfn.DAYS(Eingaben!$C$17,MAX(DATE(YEAR(D403),MONTH(D403),DAY(D403)),Eingaben!$C$16))+1),IF(ISNUMBER(E403),IF(_xlfn.DAYS(DATE(YEAR(E403),MONTH(E403),DAY(E403)),DATE(YEAR(D403),MONTH(D403),DAY(D403)))&lt;0,0,MAX(0,MIN(_xlfn.DAYS(Eingaben!$C$17,MAX(DATE(YEAR(D403),MONTH(D403),DAY(D403)),Eingaben!$C$16)),MAX(_xlfn.DAYS(DATE(YEAR(E403),MONTH(E403),DAY(E403)),MAX(DATE(YEAR(D403),MONTH(D403),DAY(D403)),Eingaben!$C$16))-1+Eingaben!$C$19,_xlfn.DAYS(DATE(YEAR(D403),MONTH(D403),DAY(D403)),MAX(DATE(YEAR(D403),MONTH(D403),DAY(D403)),Eingaben!$C$16))))+1)),0)),0),0)</f>
        <v/>
      </c>
      <c r="H403" s="27">
        <f>MAX(0,G403-IF(ISNUMBER(F403),MAX(0,F403),0))</f>
        <v/>
      </c>
      <c r="I403" s="27">
        <f>MID(IF(K403=1,"; Einzug fehlt oder ist kein Datum","")&amp;IF(L403=1,"; Auszug ist kein Datum","")&amp;IF(M403=1,"; Auszug liegt vor Einzug","")&amp;IF(N403=1,"; Bewohner-ID fehlt","")&amp;IF(O403=1,"; Bewohner-ID doppelt","")&amp;IF(P403=1,"; Abwesenheitstage ungültig (ganze Zahl ab 0)","")&amp;IF(Q403=1,"; Abwesenheit größer als Aufenthaltstage","")&amp;IF(R403=1,"; Ein- und Auszug am selben Tag (Zählregel laut Vertrag prüfen)","")&amp;IF(S403=1,"; Kein Aufenthaltstag im Abrechnungsmonat",""),3,400)</f>
        <v/>
      </c>
      <c r="J403" s="22">
        <f>IF(LEN(B403)+LEN(C403)+LEN(D403)+LEN(E403)+LEN(F403)&gt;0,1,0)</f>
        <v/>
      </c>
      <c r="K403" s="22">
        <f>IF(J403=1,IF(ISNUMBER(D403),0,1),0)</f>
        <v/>
      </c>
      <c r="L403" s="22">
        <f>IF(LEN(E403)&gt;0,IF(ISNUMBER(E403),0,1),0)</f>
        <v/>
      </c>
      <c r="M403" s="22">
        <f>IF(ISNUMBER(D403),IF(ISNUMBER(E403),IF(_xlfn.DAYS(DATE(YEAR(E403),MONTH(E403),DAY(E403)),DATE(YEAR(D403),MONTH(D403),DAY(D403)))&lt;0,1,0),0),0)</f>
        <v/>
      </c>
      <c r="N403" s="22">
        <f>IF(J403=1,IF(LEN(B403)&gt;0,0,1),0)</f>
        <v/>
      </c>
      <c r="O403" s="22">
        <f>IF(LEN(B403)&gt;0,IF(SUMPRODUCT(($B$5:$B$504=B403)*1)&gt;1,1,0),0)</f>
        <v/>
      </c>
      <c r="P403" s="22">
        <f>IF(LEN(F403)&gt;0,IF(ISNUMBER(F403),IF(F403&lt;0,1,IF(F403&lt;&gt;INT(F403),1,0)),1),0)</f>
        <v/>
      </c>
      <c r="Q403" s="22">
        <f>IF(ISNUMBER(F403),IF(ISNUMBER(Eingaben!$C$16),IF(F403&gt;G403,1,0),0),0)</f>
        <v/>
      </c>
      <c r="R403" s="22">
        <f>IF(ISNUMBER(D403),IF(ISNUMBER(E403),IF(_xlfn.DAYS(DATE(YEAR(E403),MONTH(E403),DAY(E403)),DATE(YEAR(D403),MONTH(D403),DAY(D403)))=0,1,0),0),0)</f>
        <v/>
      </c>
      <c r="S403" s="22">
        <f>IF(J403=1,IF(ISNUMBER(Eingaben!$C$16),IF(K403+L403+M403+R403=0,IF(G403=0,1,0),0),0),0)</f>
        <v/>
      </c>
    </row>
    <row r="404">
      <c r="A404" s="22" t="n">
        <v>400</v>
      </c>
      <c r="B404" s="24" t="n"/>
      <c r="C404" s="24" t="n"/>
      <c r="D404" s="25" t="n"/>
      <c r="E404" s="25" t="n"/>
      <c r="F404" s="26" t="n"/>
      <c r="G404" s="27">
        <f>IF(ISNUMBER(Eingaben!$C$16),IF(ISNUMBER(D404),IF(LEN(E404)=0,MAX(0,_xlfn.DAYS(Eingaben!$C$17,MAX(DATE(YEAR(D404),MONTH(D404),DAY(D404)),Eingaben!$C$16))+1),IF(ISNUMBER(E404),IF(_xlfn.DAYS(DATE(YEAR(E404),MONTH(E404),DAY(E404)),DATE(YEAR(D404),MONTH(D404),DAY(D404)))&lt;0,0,MAX(0,MIN(_xlfn.DAYS(Eingaben!$C$17,MAX(DATE(YEAR(D404),MONTH(D404),DAY(D404)),Eingaben!$C$16)),MAX(_xlfn.DAYS(DATE(YEAR(E404),MONTH(E404),DAY(E404)),MAX(DATE(YEAR(D404),MONTH(D404),DAY(D404)),Eingaben!$C$16))-1+Eingaben!$C$19,_xlfn.DAYS(DATE(YEAR(D404),MONTH(D404),DAY(D404)),MAX(DATE(YEAR(D404),MONTH(D404),DAY(D404)),Eingaben!$C$16))))+1)),0)),0),0)</f>
        <v/>
      </c>
      <c r="H404" s="27">
        <f>MAX(0,G404-IF(ISNUMBER(F404),MAX(0,F404),0))</f>
        <v/>
      </c>
      <c r="I404" s="27">
        <f>MID(IF(K404=1,"; Einzug fehlt oder ist kein Datum","")&amp;IF(L404=1,"; Auszug ist kein Datum","")&amp;IF(M404=1,"; Auszug liegt vor Einzug","")&amp;IF(N404=1,"; Bewohner-ID fehlt","")&amp;IF(O404=1,"; Bewohner-ID doppelt","")&amp;IF(P404=1,"; Abwesenheitstage ungültig (ganze Zahl ab 0)","")&amp;IF(Q404=1,"; Abwesenheit größer als Aufenthaltstage","")&amp;IF(R404=1,"; Ein- und Auszug am selben Tag (Zählregel laut Vertrag prüfen)","")&amp;IF(S404=1,"; Kein Aufenthaltstag im Abrechnungsmonat",""),3,400)</f>
        <v/>
      </c>
      <c r="J404" s="22">
        <f>IF(LEN(B404)+LEN(C404)+LEN(D404)+LEN(E404)+LEN(F404)&gt;0,1,0)</f>
        <v/>
      </c>
      <c r="K404" s="22">
        <f>IF(J404=1,IF(ISNUMBER(D404),0,1),0)</f>
        <v/>
      </c>
      <c r="L404" s="22">
        <f>IF(LEN(E404)&gt;0,IF(ISNUMBER(E404),0,1),0)</f>
        <v/>
      </c>
      <c r="M404" s="22">
        <f>IF(ISNUMBER(D404),IF(ISNUMBER(E404),IF(_xlfn.DAYS(DATE(YEAR(E404),MONTH(E404),DAY(E404)),DATE(YEAR(D404),MONTH(D404),DAY(D404)))&lt;0,1,0),0),0)</f>
        <v/>
      </c>
      <c r="N404" s="22">
        <f>IF(J404=1,IF(LEN(B404)&gt;0,0,1),0)</f>
        <v/>
      </c>
      <c r="O404" s="22">
        <f>IF(LEN(B404)&gt;0,IF(SUMPRODUCT(($B$5:$B$504=B404)*1)&gt;1,1,0),0)</f>
        <v/>
      </c>
      <c r="P404" s="22">
        <f>IF(LEN(F404)&gt;0,IF(ISNUMBER(F404),IF(F404&lt;0,1,IF(F404&lt;&gt;INT(F404),1,0)),1),0)</f>
        <v/>
      </c>
      <c r="Q404" s="22">
        <f>IF(ISNUMBER(F404),IF(ISNUMBER(Eingaben!$C$16),IF(F404&gt;G404,1,0),0),0)</f>
        <v/>
      </c>
      <c r="R404" s="22">
        <f>IF(ISNUMBER(D404),IF(ISNUMBER(E404),IF(_xlfn.DAYS(DATE(YEAR(E404),MONTH(E404),DAY(E404)),DATE(YEAR(D404),MONTH(D404),DAY(D404)))=0,1,0),0),0)</f>
        <v/>
      </c>
      <c r="S404" s="22">
        <f>IF(J404=1,IF(ISNUMBER(Eingaben!$C$16),IF(K404+L404+M404+R404=0,IF(G404=0,1,0),0),0),0)</f>
        <v/>
      </c>
    </row>
    <row r="405">
      <c r="A405" s="22" t="n">
        <v>401</v>
      </c>
      <c r="B405" s="24" t="n"/>
      <c r="C405" s="24" t="n"/>
      <c r="D405" s="25" t="n"/>
      <c r="E405" s="25" t="n"/>
      <c r="F405" s="26" t="n"/>
      <c r="G405" s="27">
        <f>IF(ISNUMBER(Eingaben!$C$16),IF(ISNUMBER(D405),IF(LEN(E405)=0,MAX(0,_xlfn.DAYS(Eingaben!$C$17,MAX(DATE(YEAR(D405),MONTH(D405),DAY(D405)),Eingaben!$C$16))+1),IF(ISNUMBER(E405),IF(_xlfn.DAYS(DATE(YEAR(E405),MONTH(E405),DAY(E405)),DATE(YEAR(D405),MONTH(D405),DAY(D405)))&lt;0,0,MAX(0,MIN(_xlfn.DAYS(Eingaben!$C$17,MAX(DATE(YEAR(D405),MONTH(D405),DAY(D405)),Eingaben!$C$16)),MAX(_xlfn.DAYS(DATE(YEAR(E405),MONTH(E405),DAY(E405)),MAX(DATE(YEAR(D405),MONTH(D405),DAY(D405)),Eingaben!$C$16))-1+Eingaben!$C$19,_xlfn.DAYS(DATE(YEAR(D405),MONTH(D405),DAY(D405)),MAX(DATE(YEAR(D405),MONTH(D405),DAY(D405)),Eingaben!$C$16))))+1)),0)),0),0)</f>
        <v/>
      </c>
      <c r="H405" s="27">
        <f>MAX(0,G405-IF(ISNUMBER(F405),MAX(0,F405),0))</f>
        <v/>
      </c>
      <c r="I405" s="27">
        <f>MID(IF(K405=1,"; Einzug fehlt oder ist kein Datum","")&amp;IF(L405=1,"; Auszug ist kein Datum","")&amp;IF(M405=1,"; Auszug liegt vor Einzug","")&amp;IF(N405=1,"; Bewohner-ID fehlt","")&amp;IF(O405=1,"; Bewohner-ID doppelt","")&amp;IF(P405=1,"; Abwesenheitstage ungültig (ganze Zahl ab 0)","")&amp;IF(Q405=1,"; Abwesenheit größer als Aufenthaltstage","")&amp;IF(R405=1,"; Ein- und Auszug am selben Tag (Zählregel laut Vertrag prüfen)","")&amp;IF(S405=1,"; Kein Aufenthaltstag im Abrechnungsmonat",""),3,400)</f>
        <v/>
      </c>
      <c r="J405" s="22">
        <f>IF(LEN(B405)+LEN(C405)+LEN(D405)+LEN(E405)+LEN(F405)&gt;0,1,0)</f>
        <v/>
      </c>
      <c r="K405" s="22">
        <f>IF(J405=1,IF(ISNUMBER(D405),0,1),0)</f>
        <v/>
      </c>
      <c r="L405" s="22">
        <f>IF(LEN(E405)&gt;0,IF(ISNUMBER(E405),0,1),0)</f>
        <v/>
      </c>
      <c r="M405" s="22">
        <f>IF(ISNUMBER(D405),IF(ISNUMBER(E405),IF(_xlfn.DAYS(DATE(YEAR(E405),MONTH(E405),DAY(E405)),DATE(YEAR(D405),MONTH(D405),DAY(D405)))&lt;0,1,0),0),0)</f>
        <v/>
      </c>
      <c r="N405" s="22">
        <f>IF(J405=1,IF(LEN(B405)&gt;0,0,1),0)</f>
        <v/>
      </c>
      <c r="O405" s="22">
        <f>IF(LEN(B405)&gt;0,IF(SUMPRODUCT(($B$5:$B$504=B405)*1)&gt;1,1,0),0)</f>
        <v/>
      </c>
      <c r="P405" s="22">
        <f>IF(LEN(F405)&gt;0,IF(ISNUMBER(F405),IF(F405&lt;0,1,IF(F405&lt;&gt;INT(F405),1,0)),1),0)</f>
        <v/>
      </c>
      <c r="Q405" s="22">
        <f>IF(ISNUMBER(F405),IF(ISNUMBER(Eingaben!$C$16),IF(F405&gt;G405,1,0),0),0)</f>
        <v/>
      </c>
      <c r="R405" s="22">
        <f>IF(ISNUMBER(D405),IF(ISNUMBER(E405),IF(_xlfn.DAYS(DATE(YEAR(E405),MONTH(E405),DAY(E405)),DATE(YEAR(D405),MONTH(D405),DAY(D405)))=0,1,0),0),0)</f>
        <v/>
      </c>
      <c r="S405" s="22">
        <f>IF(J405=1,IF(ISNUMBER(Eingaben!$C$16),IF(K405+L405+M405+R405=0,IF(G405=0,1,0),0),0),0)</f>
        <v/>
      </c>
    </row>
    <row r="406">
      <c r="A406" s="22" t="n">
        <v>402</v>
      </c>
      <c r="B406" s="24" t="n"/>
      <c r="C406" s="24" t="n"/>
      <c r="D406" s="25" t="n"/>
      <c r="E406" s="25" t="n"/>
      <c r="F406" s="26" t="n"/>
      <c r="G406" s="27">
        <f>IF(ISNUMBER(Eingaben!$C$16),IF(ISNUMBER(D406),IF(LEN(E406)=0,MAX(0,_xlfn.DAYS(Eingaben!$C$17,MAX(DATE(YEAR(D406),MONTH(D406),DAY(D406)),Eingaben!$C$16))+1),IF(ISNUMBER(E406),IF(_xlfn.DAYS(DATE(YEAR(E406),MONTH(E406),DAY(E406)),DATE(YEAR(D406),MONTH(D406),DAY(D406)))&lt;0,0,MAX(0,MIN(_xlfn.DAYS(Eingaben!$C$17,MAX(DATE(YEAR(D406),MONTH(D406),DAY(D406)),Eingaben!$C$16)),MAX(_xlfn.DAYS(DATE(YEAR(E406),MONTH(E406),DAY(E406)),MAX(DATE(YEAR(D406),MONTH(D406),DAY(D406)),Eingaben!$C$16))-1+Eingaben!$C$19,_xlfn.DAYS(DATE(YEAR(D406),MONTH(D406),DAY(D406)),MAX(DATE(YEAR(D406),MONTH(D406),DAY(D406)),Eingaben!$C$16))))+1)),0)),0),0)</f>
        <v/>
      </c>
      <c r="H406" s="27">
        <f>MAX(0,G406-IF(ISNUMBER(F406),MAX(0,F406),0))</f>
        <v/>
      </c>
      <c r="I406" s="27">
        <f>MID(IF(K406=1,"; Einzug fehlt oder ist kein Datum","")&amp;IF(L406=1,"; Auszug ist kein Datum","")&amp;IF(M406=1,"; Auszug liegt vor Einzug","")&amp;IF(N406=1,"; Bewohner-ID fehlt","")&amp;IF(O406=1,"; Bewohner-ID doppelt","")&amp;IF(P406=1,"; Abwesenheitstage ungültig (ganze Zahl ab 0)","")&amp;IF(Q406=1,"; Abwesenheit größer als Aufenthaltstage","")&amp;IF(R406=1,"; Ein- und Auszug am selben Tag (Zählregel laut Vertrag prüfen)","")&amp;IF(S406=1,"; Kein Aufenthaltstag im Abrechnungsmonat",""),3,400)</f>
        <v/>
      </c>
      <c r="J406" s="22">
        <f>IF(LEN(B406)+LEN(C406)+LEN(D406)+LEN(E406)+LEN(F406)&gt;0,1,0)</f>
        <v/>
      </c>
      <c r="K406" s="22">
        <f>IF(J406=1,IF(ISNUMBER(D406),0,1),0)</f>
        <v/>
      </c>
      <c r="L406" s="22">
        <f>IF(LEN(E406)&gt;0,IF(ISNUMBER(E406),0,1),0)</f>
        <v/>
      </c>
      <c r="M406" s="22">
        <f>IF(ISNUMBER(D406),IF(ISNUMBER(E406),IF(_xlfn.DAYS(DATE(YEAR(E406),MONTH(E406),DAY(E406)),DATE(YEAR(D406),MONTH(D406),DAY(D406)))&lt;0,1,0),0),0)</f>
        <v/>
      </c>
      <c r="N406" s="22">
        <f>IF(J406=1,IF(LEN(B406)&gt;0,0,1),0)</f>
        <v/>
      </c>
      <c r="O406" s="22">
        <f>IF(LEN(B406)&gt;0,IF(SUMPRODUCT(($B$5:$B$504=B406)*1)&gt;1,1,0),0)</f>
        <v/>
      </c>
      <c r="P406" s="22">
        <f>IF(LEN(F406)&gt;0,IF(ISNUMBER(F406),IF(F406&lt;0,1,IF(F406&lt;&gt;INT(F406),1,0)),1),0)</f>
        <v/>
      </c>
      <c r="Q406" s="22">
        <f>IF(ISNUMBER(F406),IF(ISNUMBER(Eingaben!$C$16),IF(F406&gt;G406,1,0),0),0)</f>
        <v/>
      </c>
      <c r="R406" s="22">
        <f>IF(ISNUMBER(D406),IF(ISNUMBER(E406),IF(_xlfn.DAYS(DATE(YEAR(E406),MONTH(E406),DAY(E406)),DATE(YEAR(D406),MONTH(D406),DAY(D406)))=0,1,0),0),0)</f>
        <v/>
      </c>
      <c r="S406" s="22">
        <f>IF(J406=1,IF(ISNUMBER(Eingaben!$C$16),IF(K406+L406+M406+R406=0,IF(G406=0,1,0),0),0),0)</f>
        <v/>
      </c>
    </row>
    <row r="407">
      <c r="A407" s="22" t="n">
        <v>403</v>
      </c>
      <c r="B407" s="24" t="n"/>
      <c r="C407" s="24" t="n"/>
      <c r="D407" s="25" t="n"/>
      <c r="E407" s="25" t="n"/>
      <c r="F407" s="26" t="n"/>
      <c r="G407" s="27">
        <f>IF(ISNUMBER(Eingaben!$C$16),IF(ISNUMBER(D407),IF(LEN(E407)=0,MAX(0,_xlfn.DAYS(Eingaben!$C$17,MAX(DATE(YEAR(D407),MONTH(D407),DAY(D407)),Eingaben!$C$16))+1),IF(ISNUMBER(E407),IF(_xlfn.DAYS(DATE(YEAR(E407),MONTH(E407),DAY(E407)),DATE(YEAR(D407),MONTH(D407),DAY(D407)))&lt;0,0,MAX(0,MIN(_xlfn.DAYS(Eingaben!$C$17,MAX(DATE(YEAR(D407),MONTH(D407),DAY(D407)),Eingaben!$C$16)),MAX(_xlfn.DAYS(DATE(YEAR(E407),MONTH(E407),DAY(E407)),MAX(DATE(YEAR(D407),MONTH(D407),DAY(D407)),Eingaben!$C$16))-1+Eingaben!$C$19,_xlfn.DAYS(DATE(YEAR(D407),MONTH(D407),DAY(D407)),MAX(DATE(YEAR(D407),MONTH(D407),DAY(D407)),Eingaben!$C$16))))+1)),0)),0),0)</f>
        <v/>
      </c>
      <c r="H407" s="27">
        <f>MAX(0,G407-IF(ISNUMBER(F407),MAX(0,F407),0))</f>
        <v/>
      </c>
      <c r="I407" s="27">
        <f>MID(IF(K407=1,"; Einzug fehlt oder ist kein Datum","")&amp;IF(L407=1,"; Auszug ist kein Datum","")&amp;IF(M407=1,"; Auszug liegt vor Einzug","")&amp;IF(N407=1,"; Bewohner-ID fehlt","")&amp;IF(O407=1,"; Bewohner-ID doppelt","")&amp;IF(P407=1,"; Abwesenheitstage ungültig (ganze Zahl ab 0)","")&amp;IF(Q407=1,"; Abwesenheit größer als Aufenthaltstage","")&amp;IF(R407=1,"; Ein- und Auszug am selben Tag (Zählregel laut Vertrag prüfen)","")&amp;IF(S407=1,"; Kein Aufenthaltstag im Abrechnungsmonat",""),3,400)</f>
        <v/>
      </c>
      <c r="J407" s="22">
        <f>IF(LEN(B407)+LEN(C407)+LEN(D407)+LEN(E407)+LEN(F407)&gt;0,1,0)</f>
        <v/>
      </c>
      <c r="K407" s="22">
        <f>IF(J407=1,IF(ISNUMBER(D407),0,1),0)</f>
        <v/>
      </c>
      <c r="L407" s="22">
        <f>IF(LEN(E407)&gt;0,IF(ISNUMBER(E407),0,1),0)</f>
        <v/>
      </c>
      <c r="M407" s="22">
        <f>IF(ISNUMBER(D407),IF(ISNUMBER(E407),IF(_xlfn.DAYS(DATE(YEAR(E407),MONTH(E407),DAY(E407)),DATE(YEAR(D407),MONTH(D407),DAY(D407)))&lt;0,1,0),0),0)</f>
        <v/>
      </c>
      <c r="N407" s="22">
        <f>IF(J407=1,IF(LEN(B407)&gt;0,0,1),0)</f>
        <v/>
      </c>
      <c r="O407" s="22">
        <f>IF(LEN(B407)&gt;0,IF(SUMPRODUCT(($B$5:$B$504=B407)*1)&gt;1,1,0),0)</f>
        <v/>
      </c>
      <c r="P407" s="22">
        <f>IF(LEN(F407)&gt;0,IF(ISNUMBER(F407),IF(F407&lt;0,1,IF(F407&lt;&gt;INT(F407),1,0)),1),0)</f>
        <v/>
      </c>
      <c r="Q407" s="22">
        <f>IF(ISNUMBER(F407),IF(ISNUMBER(Eingaben!$C$16),IF(F407&gt;G407,1,0),0),0)</f>
        <v/>
      </c>
      <c r="R407" s="22">
        <f>IF(ISNUMBER(D407),IF(ISNUMBER(E407),IF(_xlfn.DAYS(DATE(YEAR(E407),MONTH(E407),DAY(E407)),DATE(YEAR(D407),MONTH(D407),DAY(D407)))=0,1,0),0),0)</f>
        <v/>
      </c>
      <c r="S407" s="22">
        <f>IF(J407=1,IF(ISNUMBER(Eingaben!$C$16),IF(K407+L407+M407+R407=0,IF(G407=0,1,0),0),0),0)</f>
        <v/>
      </c>
    </row>
    <row r="408">
      <c r="A408" s="22" t="n">
        <v>404</v>
      </c>
      <c r="B408" s="24" t="n"/>
      <c r="C408" s="24" t="n"/>
      <c r="D408" s="25" t="n"/>
      <c r="E408" s="25" t="n"/>
      <c r="F408" s="26" t="n"/>
      <c r="G408" s="27">
        <f>IF(ISNUMBER(Eingaben!$C$16),IF(ISNUMBER(D408),IF(LEN(E408)=0,MAX(0,_xlfn.DAYS(Eingaben!$C$17,MAX(DATE(YEAR(D408),MONTH(D408),DAY(D408)),Eingaben!$C$16))+1),IF(ISNUMBER(E408),IF(_xlfn.DAYS(DATE(YEAR(E408),MONTH(E408),DAY(E408)),DATE(YEAR(D408),MONTH(D408),DAY(D408)))&lt;0,0,MAX(0,MIN(_xlfn.DAYS(Eingaben!$C$17,MAX(DATE(YEAR(D408),MONTH(D408),DAY(D408)),Eingaben!$C$16)),MAX(_xlfn.DAYS(DATE(YEAR(E408),MONTH(E408),DAY(E408)),MAX(DATE(YEAR(D408),MONTH(D408),DAY(D408)),Eingaben!$C$16))-1+Eingaben!$C$19,_xlfn.DAYS(DATE(YEAR(D408),MONTH(D408),DAY(D408)),MAX(DATE(YEAR(D408),MONTH(D408),DAY(D408)),Eingaben!$C$16))))+1)),0)),0),0)</f>
        <v/>
      </c>
      <c r="H408" s="27">
        <f>MAX(0,G408-IF(ISNUMBER(F408),MAX(0,F408),0))</f>
        <v/>
      </c>
      <c r="I408" s="27">
        <f>MID(IF(K408=1,"; Einzug fehlt oder ist kein Datum","")&amp;IF(L408=1,"; Auszug ist kein Datum","")&amp;IF(M408=1,"; Auszug liegt vor Einzug","")&amp;IF(N408=1,"; Bewohner-ID fehlt","")&amp;IF(O408=1,"; Bewohner-ID doppelt","")&amp;IF(P408=1,"; Abwesenheitstage ungültig (ganze Zahl ab 0)","")&amp;IF(Q408=1,"; Abwesenheit größer als Aufenthaltstage","")&amp;IF(R408=1,"; Ein- und Auszug am selben Tag (Zählregel laut Vertrag prüfen)","")&amp;IF(S408=1,"; Kein Aufenthaltstag im Abrechnungsmonat",""),3,400)</f>
        <v/>
      </c>
      <c r="J408" s="22">
        <f>IF(LEN(B408)+LEN(C408)+LEN(D408)+LEN(E408)+LEN(F408)&gt;0,1,0)</f>
        <v/>
      </c>
      <c r="K408" s="22">
        <f>IF(J408=1,IF(ISNUMBER(D408),0,1),0)</f>
        <v/>
      </c>
      <c r="L408" s="22">
        <f>IF(LEN(E408)&gt;0,IF(ISNUMBER(E408),0,1),0)</f>
        <v/>
      </c>
      <c r="M408" s="22">
        <f>IF(ISNUMBER(D408),IF(ISNUMBER(E408),IF(_xlfn.DAYS(DATE(YEAR(E408),MONTH(E408),DAY(E408)),DATE(YEAR(D408),MONTH(D408),DAY(D408)))&lt;0,1,0),0),0)</f>
        <v/>
      </c>
      <c r="N408" s="22">
        <f>IF(J408=1,IF(LEN(B408)&gt;0,0,1),0)</f>
        <v/>
      </c>
      <c r="O408" s="22">
        <f>IF(LEN(B408)&gt;0,IF(SUMPRODUCT(($B$5:$B$504=B408)*1)&gt;1,1,0),0)</f>
        <v/>
      </c>
      <c r="P408" s="22">
        <f>IF(LEN(F408)&gt;0,IF(ISNUMBER(F408),IF(F408&lt;0,1,IF(F408&lt;&gt;INT(F408),1,0)),1),0)</f>
        <v/>
      </c>
      <c r="Q408" s="22">
        <f>IF(ISNUMBER(F408),IF(ISNUMBER(Eingaben!$C$16),IF(F408&gt;G408,1,0),0),0)</f>
        <v/>
      </c>
      <c r="R408" s="22">
        <f>IF(ISNUMBER(D408),IF(ISNUMBER(E408),IF(_xlfn.DAYS(DATE(YEAR(E408),MONTH(E408),DAY(E408)),DATE(YEAR(D408),MONTH(D408),DAY(D408)))=0,1,0),0),0)</f>
        <v/>
      </c>
      <c r="S408" s="22">
        <f>IF(J408=1,IF(ISNUMBER(Eingaben!$C$16),IF(K408+L408+M408+R408=0,IF(G408=0,1,0),0),0),0)</f>
        <v/>
      </c>
    </row>
    <row r="409">
      <c r="A409" s="22" t="n">
        <v>405</v>
      </c>
      <c r="B409" s="24" t="n"/>
      <c r="C409" s="24" t="n"/>
      <c r="D409" s="25" t="n"/>
      <c r="E409" s="25" t="n"/>
      <c r="F409" s="26" t="n"/>
      <c r="G409" s="27">
        <f>IF(ISNUMBER(Eingaben!$C$16),IF(ISNUMBER(D409),IF(LEN(E409)=0,MAX(0,_xlfn.DAYS(Eingaben!$C$17,MAX(DATE(YEAR(D409),MONTH(D409),DAY(D409)),Eingaben!$C$16))+1),IF(ISNUMBER(E409),IF(_xlfn.DAYS(DATE(YEAR(E409),MONTH(E409),DAY(E409)),DATE(YEAR(D409),MONTH(D409),DAY(D409)))&lt;0,0,MAX(0,MIN(_xlfn.DAYS(Eingaben!$C$17,MAX(DATE(YEAR(D409),MONTH(D409),DAY(D409)),Eingaben!$C$16)),MAX(_xlfn.DAYS(DATE(YEAR(E409),MONTH(E409),DAY(E409)),MAX(DATE(YEAR(D409),MONTH(D409),DAY(D409)),Eingaben!$C$16))-1+Eingaben!$C$19,_xlfn.DAYS(DATE(YEAR(D409),MONTH(D409),DAY(D409)),MAX(DATE(YEAR(D409),MONTH(D409),DAY(D409)),Eingaben!$C$16))))+1)),0)),0),0)</f>
        <v/>
      </c>
      <c r="H409" s="27">
        <f>MAX(0,G409-IF(ISNUMBER(F409),MAX(0,F409),0))</f>
        <v/>
      </c>
      <c r="I409" s="27">
        <f>MID(IF(K409=1,"; Einzug fehlt oder ist kein Datum","")&amp;IF(L409=1,"; Auszug ist kein Datum","")&amp;IF(M409=1,"; Auszug liegt vor Einzug","")&amp;IF(N409=1,"; Bewohner-ID fehlt","")&amp;IF(O409=1,"; Bewohner-ID doppelt","")&amp;IF(P409=1,"; Abwesenheitstage ungültig (ganze Zahl ab 0)","")&amp;IF(Q409=1,"; Abwesenheit größer als Aufenthaltstage","")&amp;IF(R409=1,"; Ein- und Auszug am selben Tag (Zählregel laut Vertrag prüfen)","")&amp;IF(S409=1,"; Kein Aufenthaltstag im Abrechnungsmonat",""),3,400)</f>
        <v/>
      </c>
      <c r="J409" s="22">
        <f>IF(LEN(B409)+LEN(C409)+LEN(D409)+LEN(E409)+LEN(F409)&gt;0,1,0)</f>
        <v/>
      </c>
      <c r="K409" s="22">
        <f>IF(J409=1,IF(ISNUMBER(D409),0,1),0)</f>
        <v/>
      </c>
      <c r="L409" s="22">
        <f>IF(LEN(E409)&gt;0,IF(ISNUMBER(E409),0,1),0)</f>
        <v/>
      </c>
      <c r="M409" s="22">
        <f>IF(ISNUMBER(D409),IF(ISNUMBER(E409),IF(_xlfn.DAYS(DATE(YEAR(E409),MONTH(E409),DAY(E409)),DATE(YEAR(D409),MONTH(D409),DAY(D409)))&lt;0,1,0),0),0)</f>
        <v/>
      </c>
      <c r="N409" s="22">
        <f>IF(J409=1,IF(LEN(B409)&gt;0,0,1),0)</f>
        <v/>
      </c>
      <c r="O409" s="22">
        <f>IF(LEN(B409)&gt;0,IF(SUMPRODUCT(($B$5:$B$504=B409)*1)&gt;1,1,0),0)</f>
        <v/>
      </c>
      <c r="P409" s="22">
        <f>IF(LEN(F409)&gt;0,IF(ISNUMBER(F409),IF(F409&lt;0,1,IF(F409&lt;&gt;INT(F409),1,0)),1),0)</f>
        <v/>
      </c>
      <c r="Q409" s="22">
        <f>IF(ISNUMBER(F409),IF(ISNUMBER(Eingaben!$C$16),IF(F409&gt;G409,1,0),0),0)</f>
        <v/>
      </c>
      <c r="R409" s="22">
        <f>IF(ISNUMBER(D409),IF(ISNUMBER(E409),IF(_xlfn.DAYS(DATE(YEAR(E409),MONTH(E409),DAY(E409)),DATE(YEAR(D409),MONTH(D409),DAY(D409)))=0,1,0),0),0)</f>
        <v/>
      </c>
      <c r="S409" s="22">
        <f>IF(J409=1,IF(ISNUMBER(Eingaben!$C$16),IF(K409+L409+M409+R409=0,IF(G409=0,1,0),0),0),0)</f>
        <v/>
      </c>
    </row>
    <row r="410">
      <c r="A410" s="22" t="n">
        <v>406</v>
      </c>
      <c r="B410" s="24" t="n"/>
      <c r="C410" s="24" t="n"/>
      <c r="D410" s="25" t="n"/>
      <c r="E410" s="25" t="n"/>
      <c r="F410" s="26" t="n"/>
      <c r="G410" s="27">
        <f>IF(ISNUMBER(Eingaben!$C$16),IF(ISNUMBER(D410),IF(LEN(E410)=0,MAX(0,_xlfn.DAYS(Eingaben!$C$17,MAX(DATE(YEAR(D410),MONTH(D410),DAY(D410)),Eingaben!$C$16))+1),IF(ISNUMBER(E410),IF(_xlfn.DAYS(DATE(YEAR(E410),MONTH(E410),DAY(E410)),DATE(YEAR(D410),MONTH(D410),DAY(D410)))&lt;0,0,MAX(0,MIN(_xlfn.DAYS(Eingaben!$C$17,MAX(DATE(YEAR(D410),MONTH(D410),DAY(D410)),Eingaben!$C$16)),MAX(_xlfn.DAYS(DATE(YEAR(E410),MONTH(E410),DAY(E410)),MAX(DATE(YEAR(D410),MONTH(D410),DAY(D410)),Eingaben!$C$16))-1+Eingaben!$C$19,_xlfn.DAYS(DATE(YEAR(D410),MONTH(D410),DAY(D410)),MAX(DATE(YEAR(D410),MONTH(D410),DAY(D410)),Eingaben!$C$16))))+1)),0)),0),0)</f>
        <v/>
      </c>
      <c r="H410" s="27">
        <f>MAX(0,G410-IF(ISNUMBER(F410),MAX(0,F410),0))</f>
        <v/>
      </c>
      <c r="I410" s="27">
        <f>MID(IF(K410=1,"; Einzug fehlt oder ist kein Datum","")&amp;IF(L410=1,"; Auszug ist kein Datum","")&amp;IF(M410=1,"; Auszug liegt vor Einzug","")&amp;IF(N410=1,"; Bewohner-ID fehlt","")&amp;IF(O410=1,"; Bewohner-ID doppelt","")&amp;IF(P410=1,"; Abwesenheitstage ungültig (ganze Zahl ab 0)","")&amp;IF(Q410=1,"; Abwesenheit größer als Aufenthaltstage","")&amp;IF(R410=1,"; Ein- und Auszug am selben Tag (Zählregel laut Vertrag prüfen)","")&amp;IF(S410=1,"; Kein Aufenthaltstag im Abrechnungsmonat",""),3,400)</f>
        <v/>
      </c>
      <c r="J410" s="22">
        <f>IF(LEN(B410)+LEN(C410)+LEN(D410)+LEN(E410)+LEN(F410)&gt;0,1,0)</f>
        <v/>
      </c>
      <c r="K410" s="22">
        <f>IF(J410=1,IF(ISNUMBER(D410),0,1),0)</f>
        <v/>
      </c>
      <c r="L410" s="22">
        <f>IF(LEN(E410)&gt;0,IF(ISNUMBER(E410),0,1),0)</f>
        <v/>
      </c>
      <c r="M410" s="22">
        <f>IF(ISNUMBER(D410),IF(ISNUMBER(E410),IF(_xlfn.DAYS(DATE(YEAR(E410),MONTH(E410),DAY(E410)),DATE(YEAR(D410),MONTH(D410),DAY(D410)))&lt;0,1,0),0),0)</f>
        <v/>
      </c>
      <c r="N410" s="22">
        <f>IF(J410=1,IF(LEN(B410)&gt;0,0,1),0)</f>
        <v/>
      </c>
      <c r="O410" s="22">
        <f>IF(LEN(B410)&gt;0,IF(SUMPRODUCT(($B$5:$B$504=B410)*1)&gt;1,1,0),0)</f>
        <v/>
      </c>
      <c r="P410" s="22">
        <f>IF(LEN(F410)&gt;0,IF(ISNUMBER(F410),IF(F410&lt;0,1,IF(F410&lt;&gt;INT(F410),1,0)),1),0)</f>
        <v/>
      </c>
      <c r="Q410" s="22">
        <f>IF(ISNUMBER(F410),IF(ISNUMBER(Eingaben!$C$16),IF(F410&gt;G410,1,0),0),0)</f>
        <v/>
      </c>
      <c r="R410" s="22">
        <f>IF(ISNUMBER(D410),IF(ISNUMBER(E410),IF(_xlfn.DAYS(DATE(YEAR(E410),MONTH(E410),DAY(E410)),DATE(YEAR(D410),MONTH(D410),DAY(D410)))=0,1,0),0),0)</f>
        <v/>
      </c>
      <c r="S410" s="22">
        <f>IF(J410=1,IF(ISNUMBER(Eingaben!$C$16),IF(K410+L410+M410+R410=0,IF(G410=0,1,0),0),0),0)</f>
        <v/>
      </c>
    </row>
    <row r="411">
      <c r="A411" s="22" t="n">
        <v>407</v>
      </c>
      <c r="B411" s="24" t="n"/>
      <c r="C411" s="24" t="n"/>
      <c r="D411" s="25" t="n"/>
      <c r="E411" s="25" t="n"/>
      <c r="F411" s="26" t="n"/>
      <c r="G411" s="27">
        <f>IF(ISNUMBER(Eingaben!$C$16),IF(ISNUMBER(D411),IF(LEN(E411)=0,MAX(0,_xlfn.DAYS(Eingaben!$C$17,MAX(DATE(YEAR(D411),MONTH(D411),DAY(D411)),Eingaben!$C$16))+1),IF(ISNUMBER(E411),IF(_xlfn.DAYS(DATE(YEAR(E411),MONTH(E411),DAY(E411)),DATE(YEAR(D411),MONTH(D411),DAY(D411)))&lt;0,0,MAX(0,MIN(_xlfn.DAYS(Eingaben!$C$17,MAX(DATE(YEAR(D411),MONTH(D411),DAY(D411)),Eingaben!$C$16)),MAX(_xlfn.DAYS(DATE(YEAR(E411),MONTH(E411),DAY(E411)),MAX(DATE(YEAR(D411),MONTH(D411),DAY(D411)),Eingaben!$C$16))-1+Eingaben!$C$19,_xlfn.DAYS(DATE(YEAR(D411),MONTH(D411),DAY(D411)),MAX(DATE(YEAR(D411),MONTH(D411),DAY(D411)),Eingaben!$C$16))))+1)),0)),0),0)</f>
        <v/>
      </c>
      <c r="H411" s="27">
        <f>MAX(0,G411-IF(ISNUMBER(F411),MAX(0,F411),0))</f>
        <v/>
      </c>
      <c r="I411" s="27">
        <f>MID(IF(K411=1,"; Einzug fehlt oder ist kein Datum","")&amp;IF(L411=1,"; Auszug ist kein Datum","")&amp;IF(M411=1,"; Auszug liegt vor Einzug","")&amp;IF(N411=1,"; Bewohner-ID fehlt","")&amp;IF(O411=1,"; Bewohner-ID doppelt","")&amp;IF(P411=1,"; Abwesenheitstage ungültig (ganze Zahl ab 0)","")&amp;IF(Q411=1,"; Abwesenheit größer als Aufenthaltstage","")&amp;IF(R411=1,"; Ein- und Auszug am selben Tag (Zählregel laut Vertrag prüfen)","")&amp;IF(S411=1,"; Kein Aufenthaltstag im Abrechnungsmonat",""),3,400)</f>
        <v/>
      </c>
      <c r="J411" s="22">
        <f>IF(LEN(B411)+LEN(C411)+LEN(D411)+LEN(E411)+LEN(F411)&gt;0,1,0)</f>
        <v/>
      </c>
      <c r="K411" s="22">
        <f>IF(J411=1,IF(ISNUMBER(D411),0,1),0)</f>
        <v/>
      </c>
      <c r="L411" s="22">
        <f>IF(LEN(E411)&gt;0,IF(ISNUMBER(E411),0,1),0)</f>
        <v/>
      </c>
      <c r="M411" s="22">
        <f>IF(ISNUMBER(D411),IF(ISNUMBER(E411),IF(_xlfn.DAYS(DATE(YEAR(E411),MONTH(E411),DAY(E411)),DATE(YEAR(D411),MONTH(D411),DAY(D411)))&lt;0,1,0),0),0)</f>
        <v/>
      </c>
      <c r="N411" s="22">
        <f>IF(J411=1,IF(LEN(B411)&gt;0,0,1),0)</f>
        <v/>
      </c>
      <c r="O411" s="22">
        <f>IF(LEN(B411)&gt;0,IF(SUMPRODUCT(($B$5:$B$504=B411)*1)&gt;1,1,0),0)</f>
        <v/>
      </c>
      <c r="P411" s="22">
        <f>IF(LEN(F411)&gt;0,IF(ISNUMBER(F411),IF(F411&lt;0,1,IF(F411&lt;&gt;INT(F411),1,0)),1),0)</f>
        <v/>
      </c>
      <c r="Q411" s="22">
        <f>IF(ISNUMBER(F411),IF(ISNUMBER(Eingaben!$C$16),IF(F411&gt;G411,1,0),0),0)</f>
        <v/>
      </c>
      <c r="R411" s="22">
        <f>IF(ISNUMBER(D411),IF(ISNUMBER(E411),IF(_xlfn.DAYS(DATE(YEAR(E411),MONTH(E411),DAY(E411)),DATE(YEAR(D411),MONTH(D411),DAY(D411)))=0,1,0),0),0)</f>
        <v/>
      </c>
      <c r="S411" s="22">
        <f>IF(J411=1,IF(ISNUMBER(Eingaben!$C$16),IF(K411+L411+M411+R411=0,IF(G411=0,1,0),0),0),0)</f>
        <v/>
      </c>
    </row>
    <row r="412">
      <c r="A412" s="22" t="n">
        <v>408</v>
      </c>
      <c r="B412" s="24" t="n"/>
      <c r="C412" s="24" t="n"/>
      <c r="D412" s="25" t="n"/>
      <c r="E412" s="25" t="n"/>
      <c r="F412" s="26" t="n"/>
      <c r="G412" s="27">
        <f>IF(ISNUMBER(Eingaben!$C$16),IF(ISNUMBER(D412),IF(LEN(E412)=0,MAX(0,_xlfn.DAYS(Eingaben!$C$17,MAX(DATE(YEAR(D412),MONTH(D412),DAY(D412)),Eingaben!$C$16))+1),IF(ISNUMBER(E412),IF(_xlfn.DAYS(DATE(YEAR(E412),MONTH(E412),DAY(E412)),DATE(YEAR(D412),MONTH(D412),DAY(D412)))&lt;0,0,MAX(0,MIN(_xlfn.DAYS(Eingaben!$C$17,MAX(DATE(YEAR(D412),MONTH(D412),DAY(D412)),Eingaben!$C$16)),MAX(_xlfn.DAYS(DATE(YEAR(E412),MONTH(E412),DAY(E412)),MAX(DATE(YEAR(D412),MONTH(D412),DAY(D412)),Eingaben!$C$16))-1+Eingaben!$C$19,_xlfn.DAYS(DATE(YEAR(D412),MONTH(D412),DAY(D412)),MAX(DATE(YEAR(D412),MONTH(D412),DAY(D412)),Eingaben!$C$16))))+1)),0)),0),0)</f>
        <v/>
      </c>
      <c r="H412" s="27">
        <f>MAX(0,G412-IF(ISNUMBER(F412),MAX(0,F412),0))</f>
        <v/>
      </c>
      <c r="I412" s="27">
        <f>MID(IF(K412=1,"; Einzug fehlt oder ist kein Datum","")&amp;IF(L412=1,"; Auszug ist kein Datum","")&amp;IF(M412=1,"; Auszug liegt vor Einzug","")&amp;IF(N412=1,"; Bewohner-ID fehlt","")&amp;IF(O412=1,"; Bewohner-ID doppelt","")&amp;IF(P412=1,"; Abwesenheitstage ungültig (ganze Zahl ab 0)","")&amp;IF(Q412=1,"; Abwesenheit größer als Aufenthaltstage","")&amp;IF(R412=1,"; Ein- und Auszug am selben Tag (Zählregel laut Vertrag prüfen)","")&amp;IF(S412=1,"; Kein Aufenthaltstag im Abrechnungsmonat",""),3,400)</f>
        <v/>
      </c>
      <c r="J412" s="22">
        <f>IF(LEN(B412)+LEN(C412)+LEN(D412)+LEN(E412)+LEN(F412)&gt;0,1,0)</f>
        <v/>
      </c>
      <c r="K412" s="22">
        <f>IF(J412=1,IF(ISNUMBER(D412),0,1),0)</f>
        <v/>
      </c>
      <c r="L412" s="22">
        <f>IF(LEN(E412)&gt;0,IF(ISNUMBER(E412),0,1),0)</f>
        <v/>
      </c>
      <c r="M412" s="22">
        <f>IF(ISNUMBER(D412),IF(ISNUMBER(E412),IF(_xlfn.DAYS(DATE(YEAR(E412),MONTH(E412),DAY(E412)),DATE(YEAR(D412),MONTH(D412),DAY(D412)))&lt;0,1,0),0),0)</f>
        <v/>
      </c>
      <c r="N412" s="22">
        <f>IF(J412=1,IF(LEN(B412)&gt;0,0,1),0)</f>
        <v/>
      </c>
      <c r="O412" s="22">
        <f>IF(LEN(B412)&gt;0,IF(SUMPRODUCT(($B$5:$B$504=B412)*1)&gt;1,1,0),0)</f>
        <v/>
      </c>
      <c r="P412" s="22">
        <f>IF(LEN(F412)&gt;0,IF(ISNUMBER(F412),IF(F412&lt;0,1,IF(F412&lt;&gt;INT(F412),1,0)),1),0)</f>
        <v/>
      </c>
      <c r="Q412" s="22">
        <f>IF(ISNUMBER(F412),IF(ISNUMBER(Eingaben!$C$16),IF(F412&gt;G412,1,0),0),0)</f>
        <v/>
      </c>
      <c r="R412" s="22">
        <f>IF(ISNUMBER(D412),IF(ISNUMBER(E412),IF(_xlfn.DAYS(DATE(YEAR(E412),MONTH(E412),DAY(E412)),DATE(YEAR(D412),MONTH(D412),DAY(D412)))=0,1,0),0),0)</f>
        <v/>
      </c>
      <c r="S412" s="22">
        <f>IF(J412=1,IF(ISNUMBER(Eingaben!$C$16),IF(K412+L412+M412+R412=0,IF(G412=0,1,0),0),0),0)</f>
        <v/>
      </c>
    </row>
    <row r="413">
      <c r="A413" s="22" t="n">
        <v>409</v>
      </c>
      <c r="B413" s="24" t="n"/>
      <c r="C413" s="24" t="n"/>
      <c r="D413" s="25" t="n"/>
      <c r="E413" s="25" t="n"/>
      <c r="F413" s="26" t="n"/>
      <c r="G413" s="27">
        <f>IF(ISNUMBER(Eingaben!$C$16),IF(ISNUMBER(D413),IF(LEN(E413)=0,MAX(0,_xlfn.DAYS(Eingaben!$C$17,MAX(DATE(YEAR(D413),MONTH(D413),DAY(D413)),Eingaben!$C$16))+1),IF(ISNUMBER(E413),IF(_xlfn.DAYS(DATE(YEAR(E413),MONTH(E413),DAY(E413)),DATE(YEAR(D413),MONTH(D413),DAY(D413)))&lt;0,0,MAX(0,MIN(_xlfn.DAYS(Eingaben!$C$17,MAX(DATE(YEAR(D413),MONTH(D413),DAY(D413)),Eingaben!$C$16)),MAX(_xlfn.DAYS(DATE(YEAR(E413),MONTH(E413),DAY(E413)),MAX(DATE(YEAR(D413),MONTH(D413),DAY(D413)),Eingaben!$C$16))-1+Eingaben!$C$19,_xlfn.DAYS(DATE(YEAR(D413),MONTH(D413),DAY(D413)),MAX(DATE(YEAR(D413),MONTH(D413),DAY(D413)),Eingaben!$C$16))))+1)),0)),0),0)</f>
        <v/>
      </c>
      <c r="H413" s="27">
        <f>MAX(0,G413-IF(ISNUMBER(F413),MAX(0,F413),0))</f>
        <v/>
      </c>
      <c r="I413" s="27">
        <f>MID(IF(K413=1,"; Einzug fehlt oder ist kein Datum","")&amp;IF(L413=1,"; Auszug ist kein Datum","")&amp;IF(M413=1,"; Auszug liegt vor Einzug","")&amp;IF(N413=1,"; Bewohner-ID fehlt","")&amp;IF(O413=1,"; Bewohner-ID doppelt","")&amp;IF(P413=1,"; Abwesenheitstage ungültig (ganze Zahl ab 0)","")&amp;IF(Q413=1,"; Abwesenheit größer als Aufenthaltstage","")&amp;IF(R413=1,"; Ein- und Auszug am selben Tag (Zählregel laut Vertrag prüfen)","")&amp;IF(S413=1,"; Kein Aufenthaltstag im Abrechnungsmonat",""),3,400)</f>
        <v/>
      </c>
      <c r="J413" s="22">
        <f>IF(LEN(B413)+LEN(C413)+LEN(D413)+LEN(E413)+LEN(F413)&gt;0,1,0)</f>
        <v/>
      </c>
      <c r="K413" s="22">
        <f>IF(J413=1,IF(ISNUMBER(D413),0,1),0)</f>
        <v/>
      </c>
      <c r="L413" s="22">
        <f>IF(LEN(E413)&gt;0,IF(ISNUMBER(E413),0,1),0)</f>
        <v/>
      </c>
      <c r="M413" s="22">
        <f>IF(ISNUMBER(D413),IF(ISNUMBER(E413),IF(_xlfn.DAYS(DATE(YEAR(E413),MONTH(E413),DAY(E413)),DATE(YEAR(D413),MONTH(D413),DAY(D413)))&lt;0,1,0),0),0)</f>
        <v/>
      </c>
      <c r="N413" s="22">
        <f>IF(J413=1,IF(LEN(B413)&gt;0,0,1),0)</f>
        <v/>
      </c>
      <c r="O413" s="22">
        <f>IF(LEN(B413)&gt;0,IF(SUMPRODUCT(($B$5:$B$504=B413)*1)&gt;1,1,0),0)</f>
        <v/>
      </c>
      <c r="P413" s="22">
        <f>IF(LEN(F413)&gt;0,IF(ISNUMBER(F413),IF(F413&lt;0,1,IF(F413&lt;&gt;INT(F413),1,0)),1),0)</f>
        <v/>
      </c>
      <c r="Q413" s="22">
        <f>IF(ISNUMBER(F413),IF(ISNUMBER(Eingaben!$C$16),IF(F413&gt;G413,1,0),0),0)</f>
        <v/>
      </c>
      <c r="R413" s="22">
        <f>IF(ISNUMBER(D413),IF(ISNUMBER(E413),IF(_xlfn.DAYS(DATE(YEAR(E413),MONTH(E413),DAY(E413)),DATE(YEAR(D413),MONTH(D413),DAY(D413)))=0,1,0),0),0)</f>
        <v/>
      </c>
      <c r="S413" s="22">
        <f>IF(J413=1,IF(ISNUMBER(Eingaben!$C$16),IF(K413+L413+M413+R413=0,IF(G413=0,1,0),0),0),0)</f>
        <v/>
      </c>
    </row>
    <row r="414">
      <c r="A414" s="22" t="n">
        <v>410</v>
      </c>
      <c r="B414" s="24" t="n"/>
      <c r="C414" s="24" t="n"/>
      <c r="D414" s="25" t="n"/>
      <c r="E414" s="25" t="n"/>
      <c r="F414" s="26" t="n"/>
      <c r="G414" s="27">
        <f>IF(ISNUMBER(Eingaben!$C$16),IF(ISNUMBER(D414),IF(LEN(E414)=0,MAX(0,_xlfn.DAYS(Eingaben!$C$17,MAX(DATE(YEAR(D414),MONTH(D414),DAY(D414)),Eingaben!$C$16))+1),IF(ISNUMBER(E414),IF(_xlfn.DAYS(DATE(YEAR(E414),MONTH(E414),DAY(E414)),DATE(YEAR(D414),MONTH(D414),DAY(D414)))&lt;0,0,MAX(0,MIN(_xlfn.DAYS(Eingaben!$C$17,MAX(DATE(YEAR(D414),MONTH(D414),DAY(D414)),Eingaben!$C$16)),MAX(_xlfn.DAYS(DATE(YEAR(E414),MONTH(E414),DAY(E414)),MAX(DATE(YEAR(D414),MONTH(D414),DAY(D414)),Eingaben!$C$16))-1+Eingaben!$C$19,_xlfn.DAYS(DATE(YEAR(D414),MONTH(D414),DAY(D414)),MAX(DATE(YEAR(D414),MONTH(D414),DAY(D414)),Eingaben!$C$16))))+1)),0)),0),0)</f>
        <v/>
      </c>
      <c r="H414" s="27">
        <f>MAX(0,G414-IF(ISNUMBER(F414),MAX(0,F414),0))</f>
        <v/>
      </c>
      <c r="I414" s="27">
        <f>MID(IF(K414=1,"; Einzug fehlt oder ist kein Datum","")&amp;IF(L414=1,"; Auszug ist kein Datum","")&amp;IF(M414=1,"; Auszug liegt vor Einzug","")&amp;IF(N414=1,"; Bewohner-ID fehlt","")&amp;IF(O414=1,"; Bewohner-ID doppelt","")&amp;IF(P414=1,"; Abwesenheitstage ungültig (ganze Zahl ab 0)","")&amp;IF(Q414=1,"; Abwesenheit größer als Aufenthaltstage","")&amp;IF(R414=1,"; Ein- und Auszug am selben Tag (Zählregel laut Vertrag prüfen)","")&amp;IF(S414=1,"; Kein Aufenthaltstag im Abrechnungsmonat",""),3,400)</f>
        <v/>
      </c>
      <c r="J414" s="22">
        <f>IF(LEN(B414)+LEN(C414)+LEN(D414)+LEN(E414)+LEN(F414)&gt;0,1,0)</f>
        <v/>
      </c>
      <c r="K414" s="22">
        <f>IF(J414=1,IF(ISNUMBER(D414),0,1),0)</f>
        <v/>
      </c>
      <c r="L414" s="22">
        <f>IF(LEN(E414)&gt;0,IF(ISNUMBER(E414),0,1),0)</f>
        <v/>
      </c>
      <c r="M414" s="22">
        <f>IF(ISNUMBER(D414),IF(ISNUMBER(E414),IF(_xlfn.DAYS(DATE(YEAR(E414),MONTH(E414),DAY(E414)),DATE(YEAR(D414),MONTH(D414),DAY(D414)))&lt;0,1,0),0),0)</f>
        <v/>
      </c>
      <c r="N414" s="22">
        <f>IF(J414=1,IF(LEN(B414)&gt;0,0,1),0)</f>
        <v/>
      </c>
      <c r="O414" s="22">
        <f>IF(LEN(B414)&gt;0,IF(SUMPRODUCT(($B$5:$B$504=B414)*1)&gt;1,1,0),0)</f>
        <v/>
      </c>
      <c r="P414" s="22">
        <f>IF(LEN(F414)&gt;0,IF(ISNUMBER(F414),IF(F414&lt;0,1,IF(F414&lt;&gt;INT(F414),1,0)),1),0)</f>
        <v/>
      </c>
      <c r="Q414" s="22">
        <f>IF(ISNUMBER(F414),IF(ISNUMBER(Eingaben!$C$16),IF(F414&gt;G414,1,0),0),0)</f>
        <v/>
      </c>
      <c r="R414" s="22">
        <f>IF(ISNUMBER(D414),IF(ISNUMBER(E414),IF(_xlfn.DAYS(DATE(YEAR(E414),MONTH(E414),DAY(E414)),DATE(YEAR(D414),MONTH(D414),DAY(D414)))=0,1,0),0),0)</f>
        <v/>
      </c>
      <c r="S414" s="22">
        <f>IF(J414=1,IF(ISNUMBER(Eingaben!$C$16),IF(K414+L414+M414+R414=0,IF(G414=0,1,0),0),0),0)</f>
        <v/>
      </c>
    </row>
    <row r="415">
      <c r="A415" s="22" t="n">
        <v>411</v>
      </c>
      <c r="B415" s="24" t="n"/>
      <c r="C415" s="24" t="n"/>
      <c r="D415" s="25" t="n"/>
      <c r="E415" s="25" t="n"/>
      <c r="F415" s="26" t="n"/>
      <c r="G415" s="27">
        <f>IF(ISNUMBER(Eingaben!$C$16),IF(ISNUMBER(D415),IF(LEN(E415)=0,MAX(0,_xlfn.DAYS(Eingaben!$C$17,MAX(DATE(YEAR(D415),MONTH(D415),DAY(D415)),Eingaben!$C$16))+1),IF(ISNUMBER(E415),IF(_xlfn.DAYS(DATE(YEAR(E415),MONTH(E415),DAY(E415)),DATE(YEAR(D415),MONTH(D415),DAY(D415)))&lt;0,0,MAX(0,MIN(_xlfn.DAYS(Eingaben!$C$17,MAX(DATE(YEAR(D415),MONTH(D415),DAY(D415)),Eingaben!$C$16)),MAX(_xlfn.DAYS(DATE(YEAR(E415),MONTH(E415),DAY(E415)),MAX(DATE(YEAR(D415),MONTH(D415),DAY(D415)),Eingaben!$C$16))-1+Eingaben!$C$19,_xlfn.DAYS(DATE(YEAR(D415),MONTH(D415),DAY(D415)),MAX(DATE(YEAR(D415),MONTH(D415),DAY(D415)),Eingaben!$C$16))))+1)),0)),0),0)</f>
        <v/>
      </c>
      <c r="H415" s="27">
        <f>MAX(0,G415-IF(ISNUMBER(F415),MAX(0,F415),0))</f>
        <v/>
      </c>
      <c r="I415" s="27">
        <f>MID(IF(K415=1,"; Einzug fehlt oder ist kein Datum","")&amp;IF(L415=1,"; Auszug ist kein Datum","")&amp;IF(M415=1,"; Auszug liegt vor Einzug","")&amp;IF(N415=1,"; Bewohner-ID fehlt","")&amp;IF(O415=1,"; Bewohner-ID doppelt","")&amp;IF(P415=1,"; Abwesenheitstage ungültig (ganze Zahl ab 0)","")&amp;IF(Q415=1,"; Abwesenheit größer als Aufenthaltstage","")&amp;IF(R415=1,"; Ein- und Auszug am selben Tag (Zählregel laut Vertrag prüfen)","")&amp;IF(S415=1,"; Kein Aufenthaltstag im Abrechnungsmonat",""),3,400)</f>
        <v/>
      </c>
      <c r="J415" s="22">
        <f>IF(LEN(B415)+LEN(C415)+LEN(D415)+LEN(E415)+LEN(F415)&gt;0,1,0)</f>
        <v/>
      </c>
      <c r="K415" s="22">
        <f>IF(J415=1,IF(ISNUMBER(D415),0,1),0)</f>
        <v/>
      </c>
      <c r="L415" s="22">
        <f>IF(LEN(E415)&gt;0,IF(ISNUMBER(E415),0,1),0)</f>
        <v/>
      </c>
      <c r="M415" s="22">
        <f>IF(ISNUMBER(D415),IF(ISNUMBER(E415),IF(_xlfn.DAYS(DATE(YEAR(E415),MONTH(E415),DAY(E415)),DATE(YEAR(D415),MONTH(D415),DAY(D415)))&lt;0,1,0),0),0)</f>
        <v/>
      </c>
      <c r="N415" s="22">
        <f>IF(J415=1,IF(LEN(B415)&gt;0,0,1),0)</f>
        <v/>
      </c>
      <c r="O415" s="22">
        <f>IF(LEN(B415)&gt;0,IF(SUMPRODUCT(($B$5:$B$504=B415)*1)&gt;1,1,0),0)</f>
        <v/>
      </c>
      <c r="P415" s="22">
        <f>IF(LEN(F415)&gt;0,IF(ISNUMBER(F415),IF(F415&lt;0,1,IF(F415&lt;&gt;INT(F415),1,0)),1),0)</f>
        <v/>
      </c>
      <c r="Q415" s="22">
        <f>IF(ISNUMBER(F415),IF(ISNUMBER(Eingaben!$C$16),IF(F415&gt;G415,1,0),0),0)</f>
        <v/>
      </c>
      <c r="R415" s="22">
        <f>IF(ISNUMBER(D415),IF(ISNUMBER(E415),IF(_xlfn.DAYS(DATE(YEAR(E415),MONTH(E415),DAY(E415)),DATE(YEAR(D415),MONTH(D415),DAY(D415)))=0,1,0),0),0)</f>
        <v/>
      </c>
      <c r="S415" s="22">
        <f>IF(J415=1,IF(ISNUMBER(Eingaben!$C$16),IF(K415+L415+M415+R415=0,IF(G415=0,1,0),0),0),0)</f>
        <v/>
      </c>
    </row>
    <row r="416">
      <c r="A416" s="22" t="n">
        <v>412</v>
      </c>
      <c r="B416" s="24" t="n"/>
      <c r="C416" s="24" t="n"/>
      <c r="D416" s="25" t="n"/>
      <c r="E416" s="25" t="n"/>
      <c r="F416" s="26" t="n"/>
      <c r="G416" s="27">
        <f>IF(ISNUMBER(Eingaben!$C$16),IF(ISNUMBER(D416),IF(LEN(E416)=0,MAX(0,_xlfn.DAYS(Eingaben!$C$17,MAX(DATE(YEAR(D416),MONTH(D416),DAY(D416)),Eingaben!$C$16))+1),IF(ISNUMBER(E416),IF(_xlfn.DAYS(DATE(YEAR(E416),MONTH(E416),DAY(E416)),DATE(YEAR(D416),MONTH(D416),DAY(D416)))&lt;0,0,MAX(0,MIN(_xlfn.DAYS(Eingaben!$C$17,MAX(DATE(YEAR(D416),MONTH(D416),DAY(D416)),Eingaben!$C$16)),MAX(_xlfn.DAYS(DATE(YEAR(E416),MONTH(E416),DAY(E416)),MAX(DATE(YEAR(D416),MONTH(D416),DAY(D416)),Eingaben!$C$16))-1+Eingaben!$C$19,_xlfn.DAYS(DATE(YEAR(D416),MONTH(D416),DAY(D416)),MAX(DATE(YEAR(D416),MONTH(D416),DAY(D416)),Eingaben!$C$16))))+1)),0)),0),0)</f>
        <v/>
      </c>
      <c r="H416" s="27">
        <f>MAX(0,G416-IF(ISNUMBER(F416),MAX(0,F416),0))</f>
        <v/>
      </c>
      <c r="I416" s="27">
        <f>MID(IF(K416=1,"; Einzug fehlt oder ist kein Datum","")&amp;IF(L416=1,"; Auszug ist kein Datum","")&amp;IF(M416=1,"; Auszug liegt vor Einzug","")&amp;IF(N416=1,"; Bewohner-ID fehlt","")&amp;IF(O416=1,"; Bewohner-ID doppelt","")&amp;IF(P416=1,"; Abwesenheitstage ungültig (ganze Zahl ab 0)","")&amp;IF(Q416=1,"; Abwesenheit größer als Aufenthaltstage","")&amp;IF(R416=1,"; Ein- und Auszug am selben Tag (Zählregel laut Vertrag prüfen)","")&amp;IF(S416=1,"; Kein Aufenthaltstag im Abrechnungsmonat",""),3,400)</f>
        <v/>
      </c>
      <c r="J416" s="22">
        <f>IF(LEN(B416)+LEN(C416)+LEN(D416)+LEN(E416)+LEN(F416)&gt;0,1,0)</f>
        <v/>
      </c>
      <c r="K416" s="22">
        <f>IF(J416=1,IF(ISNUMBER(D416),0,1),0)</f>
        <v/>
      </c>
      <c r="L416" s="22">
        <f>IF(LEN(E416)&gt;0,IF(ISNUMBER(E416),0,1),0)</f>
        <v/>
      </c>
      <c r="M416" s="22">
        <f>IF(ISNUMBER(D416),IF(ISNUMBER(E416),IF(_xlfn.DAYS(DATE(YEAR(E416),MONTH(E416),DAY(E416)),DATE(YEAR(D416),MONTH(D416),DAY(D416)))&lt;0,1,0),0),0)</f>
        <v/>
      </c>
      <c r="N416" s="22">
        <f>IF(J416=1,IF(LEN(B416)&gt;0,0,1),0)</f>
        <v/>
      </c>
      <c r="O416" s="22">
        <f>IF(LEN(B416)&gt;0,IF(SUMPRODUCT(($B$5:$B$504=B416)*1)&gt;1,1,0),0)</f>
        <v/>
      </c>
      <c r="P416" s="22">
        <f>IF(LEN(F416)&gt;0,IF(ISNUMBER(F416),IF(F416&lt;0,1,IF(F416&lt;&gt;INT(F416),1,0)),1),0)</f>
        <v/>
      </c>
      <c r="Q416" s="22">
        <f>IF(ISNUMBER(F416),IF(ISNUMBER(Eingaben!$C$16),IF(F416&gt;G416,1,0),0),0)</f>
        <v/>
      </c>
      <c r="R416" s="22">
        <f>IF(ISNUMBER(D416),IF(ISNUMBER(E416),IF(_xlfn.DAYS(DATE(YEAR(E416),MONTH(E416),DAY(E416)),DATE(YEAR(D416),MONTH(D416),DAY(D416)))=0,1,0),0),0)</f>
        <v/>
      </c>
      <c r="S416" s="22">
        <f>IF(J416=1,IF(ISNUMBER(Eingaben!$C$16),IF(K416+L416+M416+R416=0,IF(G416=0,1,0),0),0),0)</f>
        <v/>
      </c>
    </row>
    <row r="417">
      <c r="A417" s="22" t="n">
        <v>413</v>
      </c>
      <c r="B417" s="24" t="n"/>
      <c r="C417" s="24" t="n"/>
      <c r="D417" s="25" t="n"/>
      <c r="E417" s="25" t="n"/>
      <c r="F417" s="26" t="n"/>
      <c r="G417" s="27">
        <f>IF(ISNUMBER(Eingaben!$C$16),IF(ISNUMBER(D417),IF(LEN(E417)=0,MAX(0,_xlfn.DAYS(Eingaben!$C$17,MAX(DATE(YEAR(D417),MONTH(D417),DAY(D417)),Eingaben!$C$16))+1),IF(ISNUMBER(E417),IF(_xlfn.DAYS(DATE(YEAR(E417),MONTH(E417),DAY(E417)),DATE(YEAR(D417),MONTH(D417),DAY(D417)))&lt;0,0,MAX(0,MIN(_xlfn.DAYS(Eingaben!$C$17,MAX(DATE(YEAR(D417),MONTH(D417),DAY(D417)),Eingaben!$C$16)),MAX(_xlfn.DAYS(DATE(YEAR(E417),MONTH(E417),DAY(E417)),MAX(DATE(YEAR(D417),MONTH(D417),DAY(D417)),Eingaben!$C$16))-1+Eingaben!$C$19,_xlfn.DAYS(DATE(YEAR(D417),MONTH(D417),DAY(D417)),MAX(DATE(YEAR(D417),MONTH(D417),DAY(D417)),Eingaben!$C$16))))+1)),0)),0),0)</f>
        <v/>
      </c>
      <c r="H417" s="27">
        <f>MAX(0,G417-IF(ISNUMBER(F417),MAX(0,F417),0))</f>
        <v/>
      </c>
      <c r="I417" s="27">
        <f>MID(IF(K417=1,"; Einzug fehlt oder ist kein Datum","")&amp;IF(L417=1,"; Auszug ist kein Datum","")&amp;IF(M417=1,"; Auszug liegt vor Einzug","")&amp;IF(N417=1,"; Bewohner-ID fehlt","")&amp;IF(O417=1,"; Bewohner-ID doppelt","")&amp;IF(P417=1,"; Abwesenheitstage ungültig (ganze Zahl ab 0)","")&amp;IF(Q417=1,"; Abwesenheit größer als Aufenthaltstage","")&amp;IF(R417=1,"; Ein- und Auszug am selben Tag (Zählregel laut Vertrag prüfen)","")&amp;IF(S417=1,"; Kein Aufenthaltstag im Abrechnungsmonat",""),3,400)</f>
        <v/>
      </c>
      <c r="J417" s="22">
        <f>IF(LEN(B417)+LEN(C417)+LEN(D417)+LEN(E417)+LEN(F417)&gt;0,1,0)</f>
        <v/>
      </c>
      <c r="K417" s="22">
        <f>IF(J417=1,IF(ISNUMBER(D417),0,1),0)</f>
        <v/>
      </c>
      <c r="L417" s="22">
        <f>IF(LEN(E417)&gt;0,IF(ISNUMBER(E417),0,1),0)</f>
        <v/>
      </c>
      <c r="M417" s="22">
        <f>IF(ISNUMBER(D417),IF(ISNUMBER(E417),IF(_xlfn.DAYS(DATE(YEAR(E417),MONTH(E417),DAY(E417)),DATE(YEAR(D417),MONTH(D417),DAY(D417)))&lt;0,1,0),0),0)</f>
        <v/>
      </c>
      <c r="N417" s="22">
        <f>IF(J417=1,IF(LEN(B417)&gt;0,0,1),0)</f>
        <v/>
      </c>
      <c r="O417" s="22">
        <f>IF(LEN(B417)&gt;0,IF(SUMPRODUCT(($B$5:$B$504=B417)*1)&gt;1,1,0),0)</f>
        <v/>
      </c>
      <c r="P417" s="22">
        <f>IF(LEN(F417)&gt;0,IF(ISNUMBER(F417),IF(F417&lt;0,1,IF(F417&lt;&gt;INT(F417),1,0)),1),0)</f>
        <v/>
      </c>
      <c r="Q417" s="22">
        <f>IF(ISNUMBER(F417),IF(ISNUMBER(Eingaben!$C$16),IF(F417&gt;G417,1,0),0),0)</f>
        <v/>
      </c>
      <c r="R417" s="22">
        <f>IF(ISNUMBER(D417),IF(ISNUMBER(E417),IF(_xlfn.DAYS(DATE(YEAR(E417),MONTH(E417),DAY(E417)),DATE(YEAR(D417),MONTH(D417),DAY(D417)))=0,1,0),0),0)</f>
        <v/>
      </c>
      <c r="S417" s="22">
        <f>IF(J417=1,IF(ISNUMBER(Eingaben!$C$16),IF(K417+L417+M417+R417=0,IF(G417=0,1,0),0),0),0)</f>
        <v/>
      </c>
    </row>
    <row r="418">
      <c r="A418" s="22" t="n">
        <v>414</v>
      </c>
      <c r="B418" s="24" t="n"/>
      <c r="C418" s="24" t="n"/>
      <c r="D418" s="25" t="n"/>
      <c r="E418" s="25" t="n"/>
      <c r="F418" s="26" t="n"/>
      <c r="G418" s="27">
        <f>IF(ISNUMBER(Eingaben!$C$16),IF(ISNUMBER(D418),IF(LEN(E418)=0,MAX(0,_xlfn.DAYS(Eingaben!$C$17,MAX(DATE(YEAR(D418),MONTH(D418),DAY(D418)),Eingaben!$C$16))+1),IF(ISNUMBER(E418),IF(_xlfn.DAYS(DATE(YEAR(E418),MONTH(E418),DAY(E418)),DATE(YEAR(D418),MONTH(D418),DAY(D418)))&lt;0,0,MAX(0,MIN(_xlfn.DAYS(Eingaben!$C$17,MAX(DATE(YEAR(D418),MONTH(D418),DAY(D418)),Eingaben!$C$16)),MAX(_xlfn.DAYS(DATE(YEAR(E418),MONTH(E418),DAY(E418)),MAX(DATE(YEAR(D418),MONTH(D418),DAY(D418)),Eingaben!$C$16))-1+Eingaben!$C$19,_xlfn.DAYS(DATE(YEAR(D418),MONTH(D418),DAY(D418)),MAX(DATE(YEAR(D418),MONTH(D418),DAY(D418)),Eingaben!$C$16))))+1)),0)),0),0)</f>
        <v/>
      </c>
      <c r="H418" s="27">
        <f>MAX(0,G418-IF(ISNUMBER(F418),MAX(0,F418),0))</f>
        <v/>
      </c>
      <c r="I418" s="27">
        <f>MID(IF(K418=1,"; Einzug fehlt oder ist kein Datum","")&amp;IF(L418=1,"; Auszug ist kein Datum","")&amp;IF(M418=1,"; Auszug liegt vor Einzug","")&amp;IF(N418=1,"; Bewohner-ID fehlt","")&amp;IF(O418=1,"; Bewohner-ID doppelt","")&amp;IF(P418=1,"; Abwesenheitstage ungültig (ganze Zahl ab 0)","")&amp;IF(Q418=1,"; Abwesenheit größer als Aufenthaltstage","")&amp;IF(R418=1,"; Ein- und Auszug am selben Tag (Zählregel laut Vertrag prüfen)","")&amp;IF(S418=1,"; Kein Aufenthaltstag im Abrechnungsmonat",""),3,400)</f>
        <v/>
      </c>
      <c r="J418" s="22">
        <f>IF(LEN(B418)+LEN(C418)+LEN(D418)+LEN(E418)+LEN(F418)&gt;0,1,0)</f>
        <v/>
      </c>
      <c r="K418" s="22">
        <f>IF(J418=1,IF(ISNUMBER(D418),0,1),0)</f>
        <v/>
      </c>
      <c r="L418" s="22">
        <f>IF(LEN(E418)&gt;0,IF(ISNUMBER(E418),0,1),0)</f>
        <v/>
      </c>
      <c r="M418" s="22">
        <f>IF(ISNUMBER(D418),IF(ISNUMBER(E418),IF(_xlfn.DAYS(DATE(YEAR(E418),MONTH(E418),DAY(E418)),DATE(YEAR(D418),MONTH(D418),DAY(D418)))&lt;0,1,0),0),0)</f>
        <v/>
      </c>
      <c r="N418" s="22">
        <f>IF(J418=1,IF(LEN(B418)&gt;0,0,1),0)</f>
        <v/>
      </c>
      <c r="O418" s="22">
        <f>IF(LEN(B418)&gt;0,IF(SUMPRODUCT(($B$5:$B$504=B418)*1)&gt;1,1,0),0)</f>
        <v/>
      </c>
      <c r="P418" s="22">
        <f>IF(LEN(F418)&gt;0,IF(ISNUMBER(F418),IF(F418&lt;0,1,IF(F418&lt;&gt;INT(F418),1,0)),1),0)</f>
        <v/>
      </c>
      <c r="Q418" s="22">
        <f>IF(ISNUMBER(F418),IF(ISNUMBER(Eingaben!$C$16),IF(F418&gt;G418,1,0),0),0)</f>
        <v/>
      </c>
      <c r="R418" s="22">
        <f>IF(ISNUMBER(D418),IF(ISNUMBER(E418),IF(_xlfn.DAYS(DATE(YEAR(E418),MONTH(E418),DAY(E418)),DATE(YEAR(D418),MONTH(D418),DAY(D418)))=0,1,0),0),0)</f>
        <v/>
      </c>
      <c r="S418" s="22">
        <f>IF(J418=1,IF(ISNUMBER(Eingaben!$C$16),IF(K418+L418+M418+R418=0,IF(G418=0,1,0),0),0),0)</f>
        <v/>
      </c>
    </row>
    <row r="419">
      <c r="A419" s="22" t="n">
        <v>415</v>
      </c>
      <c r="B419" s="24" t="n"/>
      <c r="C419" s="24" t="n"/>
      <c r="D419" s="25" t="n"/>
      <c r="E419" s="25" t="n"/>
      <c r="F419" s="26" t="n"/>
      <c r="G419" s="27">
        <f>IF(ISNUMBER(Eingaben!$C$16),IF(ISNUMBER(D419),IF(LEN(E419)=0,MAX(0,_xlfn.DAYS(Eingaben!$C$17,MAX(DATE(YEAR(D419),MONTH(D419),DAY(D419)),Eingaben!$C$16))+1),IF(ISNUMBER(E419),IF(_xlfn.DAYS(DATE(YEAR(E419),MONTH(E419),DAY(E419)),DATE(YEAR(D419),MONTH(D419),DAY(D419)))&lt;0,0,MAX(0,MIN(_xlfn.DAYS(Eingaben!$C$17,MAX(DATE(YEAR(D419),MONTH(D419),DAY(D419)),Eingaben!$C$16)),MAX(_xlfn.DAYS(DATE(YEAR(E419),MONTH(E419),DAY(E419)),MAX(DATE(YEAR(D419),MONTH(D419),DAY(D419)),Eingaben!$C$16))-1+Eingaben!$C$19,_xlfn.DAYS(DATE(YEAR(D419),MONTH(D419),DAY(D419)),MAX(DATE(YEAR(D419),MONTH(D419),DAY(D419)),Eingaben!$C$16))))+1)),0)),0),0)</f>
        <v/>
      </c>
      <c r="H419" s="27">
        <f>MAX(0,G419-IF(ISNUMBER(F419),MAX(0,F419),0))</f>
        <v/>
      </c>
      <c r="I419" s="27">
        <f>MID(IF(K419=1,"; Einzug fehlt oder ist kein Datum","")&amp;IF(L419=1,"; Auszug ist kein Datum","")&amp;IF(M419=1,"; Auszug liegt vor Einzug","")&amp;IF(N419=1,"; Bewohner-ID fehlt","")&amp;IF(O419=1,"; Bewohner-ID doppelt","")&amp;IF(P419=1,"; Abwesenheitstage ungültig (ganze Zahl ab 0)","")&amp;IF(Q419=1,"; Abwesenheit größer als Aufenthaltstage","")&amp;IF(R419=1,"; Ein- und Auszug am selben Tag (Zählregel laut Vertrag prüfen)","")&amp;IF(S419=1,"; Kein Aufenthaltstag im Abrechnungsmonat",""),3,400)</f>
        <v/>
      </c>
      <c r="J419" s="22">
        <f>IF(LEN(B419)+LEN(C419)+LEN(D419)+LEN(E419)+LEN(F419)&gt;0,1,0)</f>
        <v/>
      </c>
      <c r="K419" s="22">
        <f>IF(J419=1,IF(ISNUMBER(D419),0,1),0)</f>
        <v/>
      </c>
      <c r="L419" s="22">
        <f>IF(LEN(E419)&gt;0,IF(ISNUMBER(E419),0,1),0)</f>
        <v/>
      </c>
      <c r="M419" s="22">
        <f>IF(ISNUMBER(D419),IF(ISNUMBER(E419),IF(_xlfn.DAYS(DATE(YEAR(E419),MONTH(E419),DAY(E419)),DATE(YEAR(D419),MONTH(D419),DAY(D419)))&lt;0,1,0),0),0)</f>
        <v/>
      </c>
      <c r="N419" s="22">
        <f>IF(J419=1,IF(LEN(B419)&gt;0,0,1),0)</f>
        <v/>
      </c>
      <c r="O419" s="22">
        <f>IF(LEN(B419)&gt;0,IF(SUMPRODUCT(($B$5:$B$504=B419)*1)&gt;1,1,0),0)</f>
        <v/>
      </c>
      <c r="P419" s="22">
        <f>IF(LEN(F419)&gt;0,IF(ISNUMBER(F419),IF(F419&lt;0,1,IF(F419&lt;&gt;INT(F419),1,0)),1),0)</f>
        <v/>
      </c>
      <c r="Q419" s="22">
        <f>IF(ISNUMBER(F419),IF(ISNUMBER(Eingaben!$C$16),IF(F419&gt;G419,1,0),0),0)</f>
        <v/>
      </c>
      <c r="R419" s="22">
        <f>IF(ISNUMBER(D419),IF(ISNUMBER(E419),IF(_xlfn.DAYS(DATE(YEAR(E419),MONTH(E419),DAY(E419)),DATE(YEAR(D419),MONTH(D419),DAY(D419)))=0,1,0),0),0)</f>
        <v/>
      </c>
      <c r="S419" s="22">
        <f>IF(J419=1,IF(ISNUMBER(Eingaben!$C$16),IF(K419+L419+M419+R419=0,IF(G419=0,1,0),0),0),0)</f>
        <v/>
      </c>
    </row>
    <row r="420">
      <c r="A420" s="22" t="n">
        <v>416</v>
      </c>
      <c r="B420" s="24" t="n"/>
      <c r="C420" s="24" t="n"/>
      <c r="D420" s="25" t="n"/>
      <c r="E420" s="25" t="n"/>
      <c r="F420" s="26" t="n"/>
      <c r="G420" s="27">
        <f>IF(ISNUMBER(Eingaben!$C$16),IF(ISNUMBER(D420),IF(LEN(E420)=0,MAX(0,_xlfn.DAYS(Eingaben!$C$17,MAX(DATE(YEAR(D420),MONTH(D420),DAY(D420)),Eingaben!$C$16))+1),IF(ISNUMBER(E420),IF(_xlfn.DAYS(DATE(YEAR(E420),MONTH(E420),DAY(E420)),DATE(YEAR(D420),MONTH(D420),DAY(D420)))&lt;0,0,MAX(0,MIN(_xlfn.DAYS(Eingaben!$C$17,MAX(DATE(YEAR(D420),MONTH(D420),DAY(D420)),Eingaben!$C$16)),MAX(_xlfn.DAYS(DATE(YEAR(E420),MONTH(E420),DAY(E420)),MAX(DATE(YEAR(D420),MONTH(D420),DAY(D420)),Eingaben!$C$16))-1+Eingaben!$C$19,_xlfn.DAYS(DATE(YEAR(D420),MONTH(D420),DAY(D420)),MAX(DATE(YEAR(D420),MONTH(D420),DAY(D420)),Eingaben!$C$16))))+1)),0)),0),0)</f>
        <v/>
      </c>
      <c r="H420" s="27">
        <f>MAX(0,G420-IF(ISNUMBER(F420),MAX(0,F420),0))</f>
        <v/>
      </c>
      <c r="I420" s="27">
        <f>MID(IF(K420=1,"; Einzug fehlt oder ist kein Datum","")&amp;IF(L420=1,"; Auszug ist kein Datum","")&amp;IF(M420=1,"; Auszug liegt vor Einzug","")&amp;IF(N420=1,"; Bewohner-ID fehlt","")&amp;IF(O420=1,"; Bewohner-ID doppelt","")&amp;IF(P420=1,"; Abwesenheitstage ungültig (ganze Zahl ab 0)","")&amp;IF(Q420=1,"; Abwesenheit größer als Aufenthaltstage","")&amp;IF(R420=1,"; Ein- und Auszug am selben Tag (Zählregel laut Vertrag prüfen)","")&amp;IF(S420=1,"; Kein Aufenthaltstag im Abrechnungsmonat",""),3,400)</f>
        <v/>
      </c>
      <c r="J420" s="22">
        <f>IF(LEN(B420)+LEN(C420)+LEN(D420)+LEN(E420)+LEN(F420)&gt;0,1,0)</f>
        <v/>
      </c>
      <c r="K420" s="22">
        <f>IF(J420=1,IF(ISNUMBER(D420),0,1),0)</f>
        <v/>
      </c>
      <c r="L420" s="22">
        <f>IF(LEN(E420)&gt;0,IF(ISNUMBER(E420),0,1),0)</f>
        <v/>
      </c>
      <c r="M420" s="22">
        <f>IF(ISNUMBER(D420),IF(ISNUMBER(E420),IF(_xlfn.DAYS(DATE(YEAR(E420),MONTH(E420),DAY(E420)),DATE(YEAR(D420),MONTH(D420),DAY(D420)))&lt;0,1,0),0),0)</f>
        <v/>
      </c>
      <c r="N420" s="22">
        <f>IF(J420=1,IF(LEN(B420)&gt;0,0,1),0)</f>
        <v/>
      </c>
      <c r="O420" s="22">
        <f>IF(LEN(B420)&gt;0,IF(SUMPRODUCT(($B$5:$B$504=B420)*1)&gt;1,1,0),0)</f>
        <v/>
      </c>
      <c r="P420" s="22">
        <f>IF(LEN(F420)&gt;0,IF(ISNUMBER(F420),IF(F420&lt;0,1,IF(F420&lt;&gt;INT(F420),1,0)),1),0)</f>
        <v/>
      </c>
      <c r="Q420" s="22">
        <f>IF(ISNUMBER(F420),IF(ISNUMBER(Eingaben!$C$16),IF(F420&gt;G420,1,0),0),0)</f>
        <v/>
      </c>
      <c r="R420" s="22">
        <f>IF(ISNUMBER(D420),IF(ISNUMBER(E420),IF(_xlfn.DAYS(DATE(YEAR(E420),MONTH(E420),DAY(E420)),DATE(YEAR(D420),MONTH(D420),DAY(D420)))=0,1,0),0),0)</f>
        <v/>
      </c>
      <c r="S420" s="22">
        <f>IF(J420=1,IF(ISNUMBER(Eingaben!$C$16),IF(K420+L420+M420+R420=0,IF(G420=0,1,0),0),0),0)</f>
        <v/>
      </c>
    </row>
    <row r="421">
      <c r="A421" s="22" t="n">
        <v>417</v>
      </c>
      <c r="B421" s="24" t="n"/>
      <c r="C421" s="24" t="n"/>
      <c r="D421" s="25" t="n"/>
      <c r="E421" s="25" t="n"/>
      <c r="F421" s="26" t="n"/>
      <c r="G421" s="27">
        <f>IF(ISNUMBER(Eingaben!$C$16),IF(ISNUMBER(D421),IF(LEN(E421)=0,MAX(0,_xlfn.DAYS(Eingaben!$C$17,MAX(DATE(YEAR(D421),MONTH(D421),DAY(D421)),Eingaben!$C$16))+1),IF(ISNUMBER(E421),IF(_xlfn.DAYS(DATE(YEAR(E421),MONTH(E421),DAY(E421)),DATE(YEAR(D421),MONTH(D421),DAY(D421)))&lt;0,0,MAX(0,MIN(_xlfn.DAYS(Eingaben!$C$17,MAX(DATE(YEAR(D421),MONTH(D421),DAY(D421)),Eingaben!$C$16)),MAX(_xlfn.DAYS(DATE(YEAR(E421),MONTH(E421),DAY(E421)),MAX(DATE(YEAR(D421),MONTH(D421),DAY(D421)),Eingaben!$C$16))-1+Eingaben!$C$19,_xlfn.DAYS(DATE(YEAR(D421),MONTH(D421),DAY(D421)),MAX(DATE(YEAR(D421),MONTH(D421),DAY(D421)),Eingaben!$C$16))))+1)),0)),0),0)</f>
        <v/>
      </c>
      <c r="H421" s="27">
        <f>MAX(0,G421-IF(ISNUMBER(F421),MAX(0,F421),0))</f>
        <v/>
      </c>
      <c r="I421" s="27">
        <f>MID(IF(K421=1,"; Einzug fehlt oder ist kein Datum","")&amp;IF(L421=1,"; Auszug ist kein Datum","")&amp;IF(M421=1,"; Auszug liegt vor Einzug","")&amp;IF(N421=1,"; Bewohner-ID fehlt","")&amp;IF(O421=1,"; Bewohner-ID doppelt","")&amp;IF(P421=1,"; Abwesenheitstage ungültig (ganze Zahl ab 0)","")&amp;IF(Q421=1,"; Abwesenheit größer als Aufenthaltstage","")&amp;IF(R421=1,"; Ein- und Auszug am selben Tag (Zählregel laut Vertrag prüfen)","")&amp;IF(S421=1,"; Kein Aufenthaltstag im Abrechnungsmonat",""),3,400)</f>
        <v/>
      </c>
      <c r="J421" s="22">
        <f>IF(LEN(B421)+LEN(C421)+LEN(D421)+LEN(E421)+LEN(F421)&gt;0,1,0)</f>
        <v/>
      </c>
      <c r="K421" s="22">
        <f>IF(J421=1,IF(ISNUMBER(D421),0,1),0)</f>
        <v/>
      </c>
      <c r="L421" s="22">
        <f>IF(LEN(E421)&gt;0,IF(ISNUMBER(E421),0,1),0)</f>
        <v/>
      </c>
      <c r="M421" s="22">
        <f>IF(ISNUMBER(D421),IF(ISNUMBER(E421),IF(_xlfn.DAYS(DATE(YEAR(E421),MONTH(E421),DAY(E421)),DATE(YEAR(D421),MONTH(D421),DAY(D421)))&lt;0,1,0),0),0)</f>
        <v/>
      </c>
      <c r="N421" s="22">
        <f>IF(J421=1,IF(LEN(B421)&gt;0,0,1),0)</f>
        <v/>
      </c>
      <c r="O421" s="22">
        <f>IF(LEN(B421)&gt;0,IF(SUMPRODUCT(($B$5:$B$504=B421)*1)&gt;1,1,0),0)</f>
        <v/>
      </c>
      <c r="P421" s="22">
        <f>IF(LEN(F421)&gt;0,IF(ISNUMBER(F421),IF(F421&lt;0,1,IF(F421&lt;&gt;INT(F421),1,0)),1),0)</f>
        <v/>
      </c>
      <c r="Q421" s="22">
        <f>IF(ISNUMBER(F421),IF(ISNUMBER(Eingaben!$C$16),IF(F421&gt;G421,1,0),0),0)</f>
        <v/>
      </c>
      <c r="R421" s="22">
        <f>IF(ISNUMBER(D421),IF(ISNUMBER(E421),IF(_xlfn.DAYS(DATE(YEAR(E421),MONTH(E421),DAY(E421)),DATE(YEAR(D421),MONTH(D421),DAY(D421)))=0,1,0),0),0)</f>
        <v/>
      </c>
      <c r="S421" s="22">
        <f>IF(J421=1,IF(ISNUMBER(Eingaben!$C$16),IF(K421+L421+M421+R421=0,IF(G421=0,1,0),0),0),0)</f>
        <v/>
      </c>
    </row>
    <row r="422">
      <c r="A422" s="22" t="n">
        <v>418</v>
      </c>
      <c r="B422" s="24" t="n"/>
      <c r="C422" s="24" t="n"/>
      <c r="D422" s="25" t="n"/>
      <c r="E422" s="25" t="n"/>
      <c r="F422" s="26" t="n"/>
      <c r="G422" s="27">
        <f>IF(ISNUMBER(Eingaben!$C$16),IF(ISNUMBER(D422),IF(LEN(E422)=0,MAX(0,_xlfn.DAYS(Eingaben!$C$17,MAX(DATE(YEAR(D422),MONTH(D422),DAY(D422)),Eingaben!$C$16))+1),IF(ISNUMBER(E422),IF(_xlfn.DAYS(DATE(YEAR(E422),MONTH(E422),DAY(E422)),DATE(YEAR(D422),MONTH(D422),DAY(D422)))&lt;0,0,MAX(0,MIN(_xlfn.DAYS(Eingaben!$C$17,MAX(DATE(YEAR(D422),MONTH(D422),DAY(D422)),Eingaben!$C$16)),MAX(_xlfn.DAYS(DATE(YEAR(E422),MONTH(E422),DAY(E422)),MAX(DATE(YEAR(D422),MONTH(D422),DAY(D422)),Eingaben!$C$16))-1+Eingaben!$C$19,_xlfn.DAYS(DATE(YEAR(D422),MONTH(D422),DAY(D422)),MAX(DATE(YEAR(D422),MONTH(D422),DAY(D422)),Eingaben!$C$16))))+1)),0)),0),0)</f>
        <v/>
      </c>
      <c r="H422" s="27">
        <f>MAX(0,G422-IF(ISNUMBER(F422),MAX(0,F422),0))</f>
        <v/>
      </c>
      <c r="I422" s="27">
        <f>MID(IF(K422=1,"; Einzug fehlt oder ist kein Datum","")&amp;IF(L422=1,"; Auszug ist kein Datum","")&amp;IF(M422=1,"; Auszug liegt vor Einzug","")&amp;IF(N422=1,"; Bewohner-ID fehlt","")&amp;IF(O422=1,"; Bewohner-ID doppelt","")&amp;IF(P422=1,"; Abwesenheitstage ungültig (ganze Zahl ab 0)","")&amp;IF(Q422=1,"; Abwesenheit größer als Aufenthaltstage","")&amp;IF(R422=1,"; Ein- und Auszug am selben Tag (Zählregel laut Vertrag prüfen)","")&amp;IF(S422=1,"; Kein Aufenthaltstag im Abrechnungsmonat",""),3,400)</f>
        <v/>
      </c>
      <c r="J422" s="22">
        <f>IF(LEN(B422)+LEN(C422)+LEN(D422)+LEN(E422)+LEN(F422)&gt;0,1,0)</f>
        <v/>
      </c>
      <c r="K422" s="22">
        <f>IF(J422=1,IF(ISNUMBER(D422),0,1),0)</f>
        <v/>
      </c>
      <c r="L422" s="22">
        <f>IF(LEN(E422)&gt;0,IF(ISNUMBER(E422),0,1),0)</f>
        <v/>
      </c>
      <c r="M422" s="22">
        <f>IF(ISNUMBER(D422),IF(ISNUMBER(E422),IF(_xlfn.DAYS(DATE(YEAR(E422),MONTH(E422),DAY(E422)),DATE(YEAR(D422),MONTH(D422),DAY(D422)))&lt;0,1,0),0),0)</f>
        <v/>
      </c>
      <c r="N422" s="22">
        <f>IF(J422=1,IF(LEN(B422)&gt;0,0,1),0)</f>
        <v/>
      </c>
      <c r="O422" s="22">
        <f>IF(LEN(B422)&gt;0,IF(SUMPRODUCT(($B$5:$B$504=B422)*1)&gt;1,1,0),0)</f>
        <v/>
      </c>
      <c r="P422" s="22">
        <f>IF(LEN(F422)&gt;0,IF(ISNUMBER(F422),IF(F422&lt;0,1,IF(F422&lt;&gt;INT(F422),1,0)),1),0)</f>
        <v/>
      </c>
      <c r="Q422" s="22">
        <f>IF(ISNUMBER(F422),IF(ISNUMBER(Eingaben!$C$16),IF(F422&gt;G422,1,0),0),0)</f>
        <v/>
      </c>
      <c r="R422" s="22">
        <f>IF(ISNUMBER(D422),IF(ISNUMBER(E422),IF(_xlfn.DAYS(DATE(YEAR(E422),MONTH(E422),DAY(E422)),DATE(YEAR(D422),MONTH(D422),DAY(D422)))=0,1,0),0),0)</f>
        <v/>
      </c>
      <c r="S422" s="22">
        <f>IF(J422=1,IF(ISNUMBER(Eingaben!$C$16),IF(K422+L422+M422+R422=0,IF(G422=0,1,0),0),0),0)</f>
        <v/>
      </c>
    </row>
    <row r="423">
      <c r="A423" s="22" t="n">
        <v>419</v>
      </c>
      <c r="B423" s="24" t="n"/>
      <c r="C423" s="24" t="n"/>
      <c r="D423" s="25" t="n"/>
      <c r="E423" s="25" t="n"/>
      <c r="F423" s="26" t="n"/>
      <c r="G423" s="27">
        <f>IF(ISNUMBER(Eingaben!$C$16),IF(ISNUMBER(D423),IF(LEN(E423)=0,MAX(0,_xlfn.DAYS(Eingaben!$C$17,MAX(DATE(YEAR(D423),MONTH(D423),DAY(D423)),Eingaben!$C$16))+1),IF(ISNUMBER(E423),IF(_xlfn.DAYS(DATE(YEAR(E423),MONTH(E423),DAY(E423)),DATE(YEAR(D423),MONTH(D423),DAY(D423)))&lt;0,0,MAX(0,MIN(_xlfn.DAYS(Eingaben!$C$17,MAX(DATE(YEAR(D423),MONTH(D423),DAY(D423)),Eingaben!$C$16)),MAX(_xlfn.DAYS(DATE(YEAR(E423),MONTH(E423),DAY(E423)),MAX(DATE(YEAR(D423),MONTH(D423),DAY(D423)),Eingaben!$C$16))-1+Eingaben!$C$19,_xlfn.DAYS(DATE(YEAR(D423),MONTH(D423),DAY(D423)),MAX(DATE(YEAR(D423),MONTH(D423),DAY(D423)),Eingaben!$C$16))))+1)),0)),0),0)</f>
        <v/>
      </c>
      <c r="H423" s="27">
        <f>MAX(0,G423-IF(ISNUMBER(F423),MAX(0,F423),0))</f>
        <v/>
      </c>
      <c r="I423" s="27">
        <f>MID(IF(K423=1,"; Einzug fehlt oder ist kein Datum","")&amp;IF(L423=1,"; Auszug ist kein Datum","")&amp;IF(M423=1,"; Auszug liegt vor Einzug","")&amp;IF(N423=1,"; Bewohner-ID fehlt","")&amp;IF(O423=1,"; Bewohner-ID doppelt","")&amp;IF(P423=1,"; Abwesenheitstage ungültig (ganze Zahl ab 0)","")&amp;IF(Q423=1,"; Abwesenheit größer als Aufenthaltstage","")&amp;IF(R423=1,"; Ein- und Auszug am selben Tag (Zählregel laut Vertrag prüfen)","")&amp;IF(S423=1,"; Kein Aufenthaltstag im Abrechnungsmonat",""),3,400)</f>
        <v/>
      </c>
      <c r="J423" s="22">
        <f>IF(LEN(B423)+LEN(C423)+LEN(D423)+LEN(E423)+LEN(F423)&gt;0,1,0)</f>
        <v/>
      </c>
      <c r="K423" s="22">
        <f>IF(J423=1,IF(ISNUMBER(D423),0,1),0)</f>
        <v/>
      </c>
      <c r="L423" s="22">
        <f>IF(LEN(E423)&gt;0,IF(ISNUMBER(E423),0,1),0)</f>
        <v/>
      </c>
      <c r="M423" s="22">
        <f>IF(ISNUMBER(D423),IF(ISNUMBER(E423),IF(_xlfn.DAYS(DATE(YEAR(E423),MONTH(E423),DAY(E423)),DATE(YEAR(D423),MONTH(D423),DAY(D423)))&lt;0,1,0),0),0)</f>
        <v/>
      </c>
      <c r="N423" s="22">
        <f>IF(J423=1,IF(LEN(B423)&gt;0,0,1),0)</f>
        <v/>
      </c>
      <c r="O423" s="22">
        <f>IF(LEN(B423)&gt;0,IF(SUMPRODUCT(($B$5:$B$504=B423)*1)&gt;1,1,0),0)</f>
        <v/>
      </c>
      <c r="P423" s="22">
        <f>IF(LEN(F423)&gt;0,IF(ISNUMBER(F423),IF(F423&lt;0,1,IF(F423&lt;&gt;INT(F423),1,0)),1),0)</f>
        <v/>
      </c>
      <c r="Q423" s="22">
        <f>IF(ISNUMBER(F423),IF(ISNUMBER(Eingaben!$C$16),IF(F423&gt;G423,1,0),0),0)</f>
        <v/>
      </c>
      <c r="R423" s="22">
        <f>IF(ISNUMBER(D423),IF(ISNUMBER(E423),IF(_xlfn.DAYS(DATE(YEAR(E423),MONTH(E423),DAY(E423)),DATE(YEAR(D423),MONTH(D423),DAY(D423)))=0,1,0),0),0)</f>
        <v/>
      </c>
      <c r="S423" s="22">
        <f>IF(J423=1,IF(ISNUMBER(Eingaben!$C$16),IF(K423+L423+M423+R423=0,IF(G423=0,1,0),0),0),0)</f>
        <v/>
      </c>
    </row>
    <row r="424">
      <c r="A424" s="22" t="n">
        <v>420</v>
      </c>
      <c r="B424" s="24" t="n"/>
      <c r="C424" s="24" t="n"/>
      <c r="D424" s="25" t="n"/>
      <c r="E424" s="25" t="n"/>
      <c r="F424" s="26" t="n"/>
      <c r="G424" s="27">
        <f>IF(ISNUMBER(Eingaben!$C$16),IF(ISNUMBER(D424),IF(LEN(E424)=0,MAX(0,_xlfn.DAYS(Eingaben!$C$17,MAX(DATE(YEAR(D424),MONTH(D424),DAY(D424)),Eingaben!$C$16))+1),IF(ISNUMBER(E424),IF(_xlfn.DAYS(DATE(YEAR(E424),MONTH(E424),DAY(E424)),DATE(YEAR(D424),MONTH(D424),DAY(D424)))&lt;0,0,MAX(0,MIN(_xlfn.DAYS(Eingaben!$C$17,MAX(DATE(YEAR(D424),MONTH(D424),DAY(D424)),Eingaben!$C$16)),MAX(_xlfn.DAYS(DATE(YEAR(E424),MONTH(E424),DAY(E424)),MAX(DATE(YEAR(D424),MONTH(D424),DAY(D424)),Eingaben!$C$16))-1+Eingaben!$C$19,_xlfn.DAYS(DATE(YEAR(D424),MONTH(D424),DAY(D424)),MAX(DATE(YEAR(D424),MONTH(D424),DAY(D424)),Eingaben!$C$16))))+1)),0)),0),0)</f>
        <v/>
      </c>
      <c r="H424" s="27">
        <f>MAX(0,G424-IF(ISNUMBER(F424),MAX(0,F424),0))</f>
        <v/>
      </c>
      <c r="I424" s="27">
        <f>MID(IF(K424=1,"; Einzug fehlt oder ist kein Datum","")&amp;IF(L424=1,"; Auszug ist kein Datum","")&amp;IF(M424=1,"; Auszug liegt vor Einzug","")&amp;IF(N424=1,"; Bewohner-ID fehlt","")&amp;IF(O424=1,"; Bewohner-ID doppelt","")&amp;IF(P424=1,"; Abwesenheitstage ungültig (ganze Zahl ab 0)","")&amp;IF(Q424=1,"; Abwesenheit größer als Aufenthaltstage","")&amp;IF(R424=1,"; Ein- und Auszug am selben Tag (Zählregel laut Vertrag prüfen)","")&amp;IF(S424=1,"; Kein Aufenthaltstag im Abrechnungsmonat",""),3,400)</f>
        <v/>
      </c>
      <c r="J424" s="22">
        <f>IF(LEN(B424)+LEN(C424)+LEN(D424)+LEN(E424)+LEN(F424)&gt;0,1,0)</f>
        <v/>
      </c>
      <c r="K424" s="22">
        <f>IF(J424=1,IF(ISNUMBER(D424),0,1),0)</f>
        <v/>
      </c>
      <c r="L424" s="22">
        <f>IF(LEN(E424)&gt;0,IF(ISNUMBER(E424),0,1),0)</f>
        <v/>
      </c>
      <c r="M424" s="22">
        <f>IF(ISNUMBER(D424),IF(ISNUMBER(E424),IF(_xlfn.DAYS(DATE(YEAR(E424),MONTH(E424),DAY(E424)),DATE(YEAR(D424),MONTH(D424),DAY(D424)))&lt;0,1,0),0),0)</f>
        <v/>
      </c>
      <c r="N424" s="22">
        <f>IF(J424=1,IF(LEN(B424)&gt;0,0,1),0)</f>
        <v/>
      </c>
      <c r="O424" s="22">
        <f>IF(LEN(B424)&gt;0,IF(SUMPRODUCT(($B$5:$B$504=B424)*1)&gt;1,1,0),0)</f>
        <v/>
      </c>
      <c r="P424" s="22">
        <f>IF(LEN(F424)&gt;0,IF(ISNUMBER(F424),IF(F424&lt;0,1,IF(F424&lt;&gt;INT(F424),1,0)),1),0)</f>
        <v/>
      </c>
      <c r="Q424" s="22">
        <f>IF(ISNUMBER(F424),IF(ISNUMBER(Eingaben!$C$16),IF(F424&gt;G424,1,0),0),0)</f>
        <v/>
      </c>
      <c r="R424" s="22">
        <f>IF(ISNUMBER(D424),IF(ISNUMBER(E424),IF(_xlfn.DAYS(DATE(YEAR(E424),MONTH(E424),DAY(E424)),DATE(YEAR(D424),MONTH(D424),DAY(D424)))=0,1,0),0),0)</f>
        <v/>
      </c>
      <c r="S424" s="22">
        <f>IF(J424=1,IF(ISNUMBER(Eingaben!$C$16),IF(K424+L424+M424+R424=0,IF(G424=0,1,0),0),0),0)</f>
        <v/>
      </c>
    </row>
    <row r="425">
      <c r="A425" s="22" t="n">
        <v>421</v>
      </c>
      <c r="B425" s="24" t="n"/>
      <c r="C425" s="24" t="n"/>
      <c r="D425" s="25" t="n"/>
      <c r="E425" s="25" t="n"/>
      <c r="F425" s="26" t="n"/>
      <c r="G425" s="27">
        <f>IF(ISNUMBER(Eingaben!$C$16),IF(ISNUMBER(D425),IF(LEN(E425)=0,MAX(0,_xlfn.DAYS(Eingaben!$C$17,MAX(DATE(YEAR(D425),MONTH(D425),DAY(D425)),Eingaben!$C$16))+1),IF(ISNUMBER(E425),IF(_xlfn.DAYS(DATE(YEAR(E425),MONTH(E425),DAY(E425)),DATE(YEAR(D425),MONTH(D425),DAY(D425)))&lt;0,0,MAX(0,MIN(_xlfn.DAYS(Eingaben!$C$17,MAX(DATE(YEAR(D425),MONTH(D425),DAY(D425)),Eingaben!$C$16)),MAX(_xlfn.DAYS(DATE(YEAR(E425),MONTH(E425),DAY(E425)),MAX(DATE(YEAR(D425),MONTH(D425),DAY(D425)),Eingaben!$C$16))-1+Eingaben!$C$19,_xlfn.DAYS(DATE(YEAR(D425),MONTH(D425),DAY(D425)),MAX(DATE(YEAR(D425),MONTH(D425),DAY(D425)),Eingaben!$C$16))))+1)),0)),0),0)</f>
        <v/>
      </c>
      <c r="H425" s="27">
        <f>MAX(0,G425-IF(ISNUMBER(F425),MAX(0,F425),0))</f>
        <v/>
      </c>
      <c r="I425" s="27">
        <f>MID(IF(K425=1,"; Einzug fehlt oder ist kein Datum","")&amp;IF(L425=1,"; Auszug ist kein Datum","")&amp;IF(M425=1,"; Auszug liegt vor Einzug","")&amp;IF(N425=1,"; Bewohner-ID fehlt","")&amp;IF(O425=1,"; Bewohner-ID doppelt","")&amp;IF(P425=1,"; Abwesenheitstage ungültig (ganze Zahl ab 0)","")&amp;IF(Q425=1,"; Abwesenheit größer als Aufenthaltstage","")&amp;IF(R425=1,"; Ein- und Auszug am selben Tag (Zählregel laut Vertrag prüfen)","")&amp;IF(S425=1,"; Kein Aufenthaltstag im Abrechnungsmonat",""),3,400)</f>
        <v/>
      </c>
      <c r="J425" s="22">
        <f>IF(LEN(B425)+LEN(C425)+LEN(D425)+LEN(E425)+LEN(F425)&gt;0,1,0)</f>
        <v/>
      </c>
      <c r="K425" s="22">
        <f>IF(J425=1,IF(ISNUMBER(D425),0,1),0)</f>
        <v/>
      </c>
      <c r="L425" s="22">
        <f>IF(LEN(E425)&gt;0,IF(ISNUMBER(E425),0,1),0)</f>
        <v/>
      </c>
      <c r="M425" s="22">
        <f>IF(ISNUMBER(D425),IF(ISNUMBER(E425),IF(_xlfn.DAYS(DATE(YEAR(E425),MONTH(E425),DAY(E425)),DATE(YEAR(D425),MONTH(D425),DAY(D425)))&lt;0,1,0),0),0)</f>
        <v/>
      </c>
      <c r="N425" s="22">
        <f>IF(J425=1,IF(LEN(B425)&gt;0,0,1),0)</f>
        <v/>
      </c>
      <c r="O425" s="22">
        <f>IF(LEN(B425)&gt;0,IF(SUMPRODUCT(($B$5:$B$504=B425)*1)&gt;1,1,0),0)</f>
        <v/>
      </c>
      <c r="P425" s="22">
        <f>IF(LEN(F425)&gt;0,IF(ISNUMBER(F425),IF(F425&lt;0,1,IF(F425&lt;&gt;INT(F425),1,0)),1),0)</f>
        <v/>
      </c>
      <c r="Q425" s="22">
        <f>IF(ISNUMBER(F425),IF(ISNUMBER(Eingaben!$C$16),IF(F425&gt;G425,1,0),0),0)</f>
        <v/>
      </c>
      <c r="R425" s="22">
        <f>IF(ISNUMBER(D425),IF(ISNUMBER(E425),IF(_xlfn.DAYS(DATE(YEAR(E425),MONTH(E425),DAY(E425)),DATE(YEAR(D425),MONTH(D425),DAY(D425)))=0,1,0),0),0)</f>
        <v/>
      </c>
      <c r="S425" s="22">
        <f>IF(J425=1,IF(ISNUMBER(Eingaben!$C$16),IF(K425+L425+M425+R425=0,IF(G425=0,1,0),0),0),0)</f>
        <v/>
      </c>
    </row>
    <row r="426">
      <c r="A426" s="22" t="n">
        <v>422</v>
      </c>
      <c r="B426" s="24" t="n"/>
      <c r="C426" s="24" t="n"/>
      <c r="D426" s="25" t="n"/>
      <c r="E426" s="25" t="n"/>
      <c r="F426" s="26" t="n"/>
      <c r="G426" s="27">
        <f>IF(ISNUMBER(Eingaben!$C$16),IF(ISNUMBER(D426),IF(LEN(E426)=0,MAX(0,_xlfn.DAYS(Eingaben!$C$17,MAX(DATE(YEAR(D426),MONTH(D426),DAY(D426)),Eingaben!$C$16))+1),IF(ISNUMBER(E426),IF(_xlfn.DAYS(DATE(YEAR(E426),MONTH(E426),DAY(E426)),DATE(YEAR(D426),MONTH(D426),DAY(D426)))&lt;0,0,MAX(0,MIN(_xlfn.DAYS(Eingaben!$C$17,MAX(DATE(YEAR(D426),MONTH(D426),DAY(D426)),Eingaben!$C$16)),MAX(_xlfn.DAYS(DATE(YEAR(E426),MONTH(E426),DAY(E426)),MAX(DATE(YEAR(D426),MONTH(D426),DAY(D426)),Eingaben!$C$16))-1+Eingaben!$C$19,_xlfn.DAYS(DATE(YEAR(D426),MONTH(D426),DAY(D426)),MAX(DATE(YEAR(D426),MONTH(D426),DAY(D426)),Eingaben!$C$16))))+1)),0)),0),0)</f>
        <v/>
      </c>
      <c r="H426" s="27">
        <f>MAX(0,G426-IF(ISNUMBER(F426),MAX(0,F426),0))</f>
        <v/>
      </c>
      <c r="I426" s="27">
        <f>MID(IF(K426=1,"; Einzug fehlt oder ist kein Datum","")&amp;IF(L426=1,"; Auszug ist kein Datum","")&amp;IF(M426=1,"; Auszug liegt vor Einzug","")&amp;IF(N426=1,"; Bewohner-ID fehlt","")&amp;IF(O426=1,"; Bewohner-ID doppelt","")&amp;IF(P426=1,"; Abwesenheitstage ungültig (ganze Zahl ab 0)","")&amp;IF(Q426=1,"; Abwesenheit größer als Aufenthaltstage","")&amp;IF(R426=1,"; Ein- und Auszug am selben Tag (Zählregel laut Vertrag prüfen)","")&amp;IF(S426=1,"; Kein Aufenthaltstag im Abrechnungsmonat",""),3,400)</f>
        <v/>
      </c>
      <c r="J426" s="22">
        <f>IF(LEN(B426)+LEN(C426)+LEN(D426)+LEN(E426)+LEN(F426)&gt;0,1,0)</f>
        <v/>
      </c>
      <c r="K426" s="22">
        <f>IF(J426=1,IF(ISNUMBER(D426),0,1),0)</f>
        <v/>
      </c>
      <c r="L426" s="22">
        <f>IF(LEN(E426)&gt;0,IF(ISNUMBER(E426),0,1),0)</f>
        <v/>
      </c>
      <c r="M426" s="22">
        <f>IF(ISNUMBER(D426),IF(ISNUMBER(E426),IF(_xlfn.DAYS(DATE(YEAR(E426),MONTH(E426),DAY(E426)),DATE(YEAR(D426),MONTH(D426),DAY(D426)))&lt;0,1,0),0),0)</f>
        <v/>
      </c>
      <c r="N426" s="22">
        <f>IF(J426=1,IF(LEN(B426)&gt;0,0,1),0)</f>
        <v/>
      </c>
      <c r="O426" s="22">
        <f>IF(LEN(B426)&gt;0,IF(SUMPRODUCT(($B$5:$B$504=B426)*1)&gt;1,1,0),0)</f>
        <v/>
      </c>
      <c r="P426" s="22">
        <f>IF(LEN(F426)&gt;0,IF(ISNUMBER(F426),IF(F426&lt;0,1,IF(F426&lt;&gt;INT(F426),1,0)),1),0)</f>
        <v/>
      </c>
      <c r="Q426" s="22">
        <f>IF(ISNUMBER(F426),IF(ISNUMBER(Eingaben!$C$16),IF(F426&gt;G426,1,0),0),0)</f>
        <v/>
      </c>
      <c r="R426" s="22">
        <f>IF(ISNUMBER(D426),IF(ISNUMBER(E426),IF(_xlfn.DAYS(DATE(YEAR(E426),MONTH(E426),DAY(E426)),DATE(YEAR(D426),MONTH(D426),DAY(D426)))=0,1,0),0),0)</f>
        <v/>
      </c>
      <c r="S426" s="22">
        <f>IF(J426=1,IF(ISNUMBER(Eingaben!$C$16),IF(K426+L426+M426+R426=0,IF(G426=0,1,0),0),0),0)</f>
        <v/>
      </c>
    </row>
    <row r="427">
      <c r="A427" s="22" t="n">
        <v>423</v>
      </c>
      <c r="B427" s="24" t="n"/>
      <c r="C427" s="24" t="n"/>
      <c r="D427" s="25" t="n"/>
      <c r="E427" s="25" t="n"/>
      <c r="F427" s="26" t="n"/>
      <c r="G427" s="27">
        <f>IF(ISNUMBER(Eingaben!$C$16),IF(ISNUMBER(D427),IF(LEN(E427)=0,MAX(0,_xlfn.DAYS(Eingaben!$C$17,MAX(DATE(YEAR(D427),MONTH(D427),DAY(D427)),Eingaben!$C$16))+1),IF(ISNUMBER(E427),IF(_xlfn.DAYS(DATE(YEAR(E427),MONTH(E427),DAY(E427)),DATE(YEAR(D427),MONTH(D427),DAY(D427)))&lt;0,0,MAX(0,MIN(_xlfn.DAYS(Eingaben!$C$17,MAX(DATE(YEAR(D427),MONTH(D427),DAY(D427)),Eingaben!$C$16)),MAX(_xlfn.DAYS(DATE(YEAR(E427),MONTH(E427),DAY(E427)),MAX(DATE(YEAR(D427),MONTH(D427),DAY(D427)),Eingaben!$C$16))-1+Eingaben!$C$19,_xlfn.DAYS(DATE(YEAR(D427),MONTH(D427),DAY(D427)),MAX(DATE(YEAR(D427),MONTH(D427),DAY(D427)),Eingaben!$C$16))))+1)),0)),0),0)</f>
        <v/>
      </c>
      <c r="H427" s="27">
        <f>MAX(0,G427-IF(ISNUMBER(F427),MAX(0,F427),0))</f>
        <v/>
      </c>
      <c r="I427" s="27">
        <f>MID(IF(K427=1,"; Einzug fehlt oder ist kein Datum","")&amp;IF(L427=1,"; Auszug ist kein Datum","")&amp;IF(M427=1,"; Auszug liegt vor Einzug","")&amp;IF(N427=1,"; Bewohner-ID fehlt","")&amp;IF(O427=1,"; Bewohner-ID doppelt","")&amp;IF(P427=1,"; Abwesenheitstage ungültig (ganze Zahl ab 0)","")&amp;IF(Q427=1,"; Abwesenheit größer als Aufenthaltstage","")&amp;IF(R427=1,"; Ein- und Auszug am selben Tag (Zählregel laut Vertrag prüfen)","")&amp;IF(S427=1,"; Kein Aufenthaltstag im Abrechnungsmonat",""),3,400)</f>
        <v/>
      </c>
      <c r="J427" s="22">
        <f>IF(LEN(B427)+LEN(C427)+LEN(D427)+LEN(E427)+LEN(F427)&gt;0,1,0)</f>
        <v/>
      </c>
      <c r="K427" s="22">
        <f>IF(J427=1,IF(ISNUMBER(D427),0,1),0)</f>
        <v/>
      </c>
      <c r="L427" s="22">
        <f>IF(LEN(E427)&gt;0,IF(ISNUMBER(E427),0,1),0)</f>
        <v/>
      </c>
      <c r="M427" s="22">
        <f>IF(ISNUMBER(D427),IF(ISNUMBER(E427),IF(_xlfn.DAYS(DATE(YEAR(E427),MONTH(E427),DAY(E427)),DATE(YEAR(D427),MONTH(D427),DAY(D427)))&lt;0,1,0),0),0)</f>
        <v/>
      </c>
      <c r="N427" s="22">
        <f>IF(J427=1,IF(LEN(B427)&gt;0,0,1),0)</f>
        <v/>
      </c>
      <c r="O427" s="22">
        <f>IF(LEN(B427)&gt;0,IF(SUMPRODUCT(($B$5:$B$504=B427)*1)&gt;1,1,0),0)</f>
        <v/>
      </c>
      <c r="P427" s="22">
        <f>IF(LEN(F427)&gt;0,IF(ISNUMBER(F427),IF(F427&lt;0,1,IF(F427&lt;&gt;INT(F427),1,0)),1),0)</f>
        <v/>
      </c>
      <c r="Q427" s="22">
        <f>IF(ISNUMBER(F427),IF(ISNUMBER(Eingaben!$C$16),IF(F427&gt;G427,1,0),0),0)</f>
        <v/>
      </c>
      <c r="R427" s="22">
        <f>IF(ISNUMBER(D427),IF(ISNUMBER(E427),IF(_xlfn.DAYS(DATE(YEAR(E427),MONTH(E427),DAY(E427)),DATE(YEAR(D427),MONTH(D427),DAY(D427)))=0,1,0),0),0)</f>
        <v/>
      </c>
      <c r="S427" s="22">
        <f>IF(J427=1,IF(ISNUMBER(Eingaben!$C$16),IF(K427+L427+M427+R427=0,IF(G427=0,1,0),0),0),0)</f>
        <v/>
      </c>
    </row>
    <row r="428">
      <c r="A428" s="22" t="n">
        <v>424</v>
      </c>
      <c r="B428" s="24" t="n"/>
      <c r="C428" s="24" t="n"/>
      <c r="D428" s="25" t="n"/>
      <c r="E428" s="25" t="n"/>
      <c r="F428" s="26" t="n"/>
      <c r="G428" s="27">
        <f>IF(ISNUMBER(Eingaben!$C$16),IF(ISNUMBER(D428),IF(LEN(E428)=0,MAX(0,_xlfn.DAYS(Eingaben!$C$17,MAX(DATE(YEAR(D428),MONTH(D428),DAY(D428)),Eingaben!$C$16))+1),IF(ISNUMBER(E428),IF(_xlfn.DAYS(DATE(YEAR(E428),MONTH(E428),DAY(E428)),DATE(YEAR(D428),MONTH(D428),DAY(D428)))&lt;0,0,MAX(0,MIN(_xlfn.DAYS(Eingaben!$C$17,MAX(DATE(YEAR(D428),MONTH(D428),DAY(D428)),Eingaben!$C$16)),MAX(_xlfn.DAYS(DATE(YEAR(E428),MONTH(E428),DAY(E428)),MAX(DATE(YEAR(D428),MONTH(D428),DAY(D428)),Eingaben!$C$16))-1+Eingaben!$C$19,_xlfn.DAYS(DATE(YEAR(D428),MONTH(D428),DAY(D428)),MAX(DATE(YEAR(D428),MONTH(D428),DAY(D428)),Eingaben!$C$16))))+1)),0)),0),0)</f>
        <v/>
      </c>
      <c r="H428" s="27">
        <f>MAX(0,G428-IF(ISNUMBER(F428),MAX(0,F428),0))</f>
        <v/>
      </c>
      <c r="I428" s="27">
        <f>MID(IF(K428=1,"; Einzug fehlt oder ist kein Datum","")&amp;IF(L428=1,"; Auszug ist kein Datum","")&amp;IF(M428=1,"; Auszug liegt vor Einzug","")&amp;IF(N428=1,"; Bewohner-ID fehlt","")&amp;IF(O428=1,"; Bewohner-ID doppelt","")&amp;IF(P428=1,"; Abwesenheitstage ungültig (ganze Zahl ab 0)","")&amp;IF(Q428=1,"; Abwesenheit größer als Aufenthaltstage","")&amp;IF(R428=1,"; Ein- und Auszug am selben Tag (Zählregel laut Vertrag prüfen)","")&amp;IF(S428=1,"; Kein Aufenthaltstag im Abrechnungsmonat",""),3,400)</f>
        <v/>
      </c>
      <c r="J428" s="22">
        <f>IF(LEN(B428)+LEN(C428)+LEN(D428)+LEN(E428)+LEN(F428)&gt;0,1,0)</f>
        <v/>
      </c>
      <c r="K428" s="22">
        <f>IF(J428=1,IF(ISNUMBER(D428),0,1),0)</f>
        <v/>
      </c>
      <c r="L428" s="22">
        <f>IF(LEN(E428)&gt;0,IF(ISNUMBER(E428),0,1),0)</f>
        <v/>
      </c>
      <c r="M428" s="22">
        <f>IF(ISNUMBER(D428),IF(ISNUMBER(E428),IF(_xlfn.DAYS(DATE(YEAR(E428),MONTH(E428),DAY(E428)),DATE(YEAR(D428),MONTH(D428),DAY(D428)))&lt;0,1,0),0),0)</f>
        <v/>
      </c>
      <c r="N428" s="22">
        <f>IF(J428=1,IF(LEN(B428)&gt;0,0,1),0)</f>
        <v/>
      </c>
      <c r="O428" s="22">
        <f>IF(LEN(B428)&gt;0,IF(SUMPRODUCT(($B$5:$B$504=B428)*1)&gt;1,1,0),0)</f>
        <v/>
      </c>
      <c r="P428" s="22">
        <f>IF(LEN(F428)&gt;0,IF(ISNUMBER(F428),IF(F428&lt;0,1,IF(F428&lt;&gt;INT(F428),1,0)),1),0)</f>
        <v/>
      </c>
      <c r="Q428" s="22">
        <f>IF(ISNUMBER(F428),IF(ISNUMBER(Eingaben!$C$16),IF(F428&gt;G428,1,0),0),0)</f>
        <v/>
      </c>
      <c r="R428" s="22">
        <f>IF(ISNUMBER(D428),IF(ISNUMBER(E428),IF(_xlfn.DAYS(DATE(YEAR(E428),MONTH(E428),DAY(E428)),DATE(YEAR(D428),MONTH(D428),DAY(D428)))=0,1,0),0),0)</f>
        <v/>
      </c>
      <c r="S428" s="22">
        <f>IF(J428=1,IF(ISNUMBER(Eingaben!$C$16),IF(K428+L428+M428+R428=0,IF(G428=0,1,0),0),0),0)</f>
        <v/>
      </c>
    </row>
    <row r="429">
      <c r="A429" s="22" t="n">
        <v>425</v>
      </c>
      <c r="B429" s="24" t="n"/>
      <c r="C429" s="24" t="n"/>
      <c r="D429" s="25" t="n"/>
      <c r="E429" s="25" t="n"/>
      <c r="F429" s="26" t="n"/>
      <c r="G429" s="27">
        <f>IF(ISNUMBER(Eingaben!$C$16),IF(ISNUMBER(D429),IF(LEN(E429)=0,MAX(0,_xlfn.DAYS(Eingaben!$C$17,MAX(DATE(YEAR(D429),MONTH(D429),DAY(D429)),Eingaben!$C$16))+1),IF(ISNUMBER(E429),IF(_xlfn.DAYS(DATE(YEAR(E429),MONTH(E429),DAY(E429)),DATE(YEAR(D429),MONTH(D429),DAY(D429)))&lt;0,0,MAX(0,MIN(_xlfn.DAYS(Eingaben!$C$17,MAX(DATE(YEAR(D429),MONTH(D429),DAY(D429)),Eingaben!$C$16)),MAX(_xlfn.DAYS(DATE(YEAR(E429),MONTH(E429),DAY(E429)),MAX(DATE(YEAR(D429),MONTH(D429),DAY(D429)),Eingaben!$C$16))-1+Eingaben!$C$19,_xlfn.DAYS(DATE(YEAR(D429),MONTH(D429),DAY(D429)),MAX(DATE(YEAR(D429),MONTH(D429),DAY(D429)),Eingaben!$C$16))))+1)),0)),0),0)</f>
        <v/>
      </c>
      <c r="H429" s="27">
        <f>MAX(0,G429-IF(ISNUMBER(F429),MAX(0,F429),0))</f>
        <v/>
      </c>
      <c r="I429" s="27">
        <f>MID(IF(K429=1,"; Einzug fehlt oder ist kein Datum","")&amp;IF(L429=1,"; Auszug ist kein Datum","")&amp;IF(M429=1,"; Auszug liegt vor Einzug","")&amp;IF(N429=1,"; Bewohner-ID fehlt","")&amp;IF(O429=1,"; Bewohner-ID doppelt","")&amp;IF(P429=1,"; Abwesenheitstage ungültig (ganze Zahl ab 0)","")&amp;IF(Q429=1,"; Abwesenheit größer als Aufenthaltstage","")&amp;IF(R429=1,"; Ein- und Auszug am selben Tag (Zählregel laut Vertrag prüfen)","")&amp;IF(S429=1,"; Kein Aufenthaltstag im Abrechnungsmonat",""),3,400)</f>
        <v/>
      </c>
      <c r="J429" s="22">
        <f>IF(LEN(B429)+LEN(C429)+LEN(D429)+LEN(E429)+LEN(F429)&gt;0,1,0)</f>
        <v/>
      </c>
      <c r="K429" s="22">
        <f>IF(J429=1,IF(ISNUMBER(D429),0,1),0)</f>
        <v/>
      </c>
      <c r="L429" s="22">
        <f>IF(LEN(E429)&gt;0,IF(ISNUMBER(E429),0,1),0)</f>
        <v/>
      </c>
      <c r="M429" s="22">
        <f>IF(ISNUMBER(D429),IF(ISNUMBER(E429),IF(_xlfn.DAYS(DATE(YEAR(E429),MONTH(E429),DAY(E429)),DATE(YEAR(D429),MONTH(D429),DAY(D429)))&lt;0,1,0),0),0)</f>
        <v/>
      </c>
      <c r="N429" s="22">
        <f>IF(J429=1,IF(LEN(B429)&gt;0,0,1),0)</f>
        <v/>
      </c>
      <c r="O429" s="22">
        <f>IF(LEN(B429)&gt;0,IF(SUMPRODUCT(($B$5:$B$504=B429)*1)&gt;1,1,0),0)</f>
        <v/>
      </c>
      <c r="P429" s="22">
        <f>IF(LEN(F429)&gt;0,IF(ISNUMBER(F429),IF(F429&lt;0,1,IF(F429&lt;&gt;INT(F429),1,0)),1),0)</f>
        <v/>
      </c>
      <c r="Q429" s="22">
        <f>IF(ISNUMBER(F429),IF(ISNUMBER(Eingaben!$C$16),IF(F429&gt;G429,1,0),0),0)</f>
        <v/>
      </c>
      <c r="R429" s="22">
        <f>IF(ISNUMBER(D429),IF(ISNUMBER(E429),IF(_xlfn.DAYS(DATE(YEAR(E429),MONTH(E429),DAY(E429)),DATE(YEAR(D429),MONTH(D429),DAY(D429)))=0,1,0),0),0)</f>
        <v/>
      </c>
      <c r="S429" s="22">
        <f>IF(J429=1,IF(ISNUMBER(Eingaben!$C$16),IF(K429+L429+M429+R429=0,IF(G429=0,1,0),0),0),0)</f>
        <v/>
      </c>
    </row>
    <row r="430">
      <c r="A430" s="22" t="n">
        <v>426</v>
      </c>
      <c r="B430" s="24" t="n"/>
      <c r="C430" s="24" t="n"/>
      <c r="D430" s="25" t="n"/>
      <c r="E430" s="25" t="n"/>
      <c r="F430" s="26" t="n"/>
      <c r="G430" s="27">
        <f>IF(ISNUMBER(Eingaben!$C$16),IF(ISNUMBER(D430),IF(LEN(E430)=0,MAX(0,_xlfn.DAYS(Eingaben!$C$17,MAX(DATE(YEAR(D430),MONTH(D430),DAY(D430)),Eingaben!$C$16))+1),IF(ISNUMBER(E430),IF(_xlfn.DAYS(DATE(YEAR(E430),MONTH(E430),DAY(E430)),DATE(YEAR(D430),MONTH(D430),DAY(D430)))&lt;0,0,MAX(0,MIN(_xlfn.DAYS(Eingaben!$C$17,MAX(DATE(YEAR(D430),MONTH(D430),DAY(D430)),Eingaben!$C$16)),MAX(_xlfn.DAYS(DATE(YEAR(E430),MONTH(E430),DAY(E430)),MAX(DATE(YEAR(D430),MONTH(D430),DAY(D430)),Eingaben!$C$16))-1+Eingaben!$C$19,_xlfn.DAYS(DATE(YEAR(D430),MONTH(D430),DAY(D430)),MAX(DATE(YEAR(D430),MONTH(D430),DAY(D430)),Eingaben!$C$16))))+1)),0)),0),0)</f>
        <v/>
      </c>
      <c r="H430" s="27">
        <f>MAX(0,G430-IF(ISNUMBER(F430),MAX(0,F430),0))</f>
        <v/>
      </c>
      <c r="I430" s="27">
        <f>MID(IF(K430=1,"; Einzug fehlt oder ist kein Datum","")&amp;IF(L430=1,"; Auszug ist kein Datum","")&amp;IF(M430=1,"; Auszug liegt vor Einzug","")&amp;IF(N430=1,"; Bewohner-ID fehlt","")&amp;IF(O430=1,"; Bewohner-ID doppelt","")&amp;IF(P430=1,"; Abwesenheitstage ungültig (ganze Zahl ab 0)","")&amp;IF(Q430=1,"; Abwesenheit größer als Aufenthaltstage","")&amp;IF(R430=1,"; Ein- und Auszug am selben Tag (Zählregel laut Vertrag prüfen)","")&amp;IF(S430=1,"; Kein Aufenthaltstag im Abrechnungsmonat",""),3,400)</f>
        <v/>
      </c>
      <c r="J430" s="22">
        <f>IF(LEN(B430)+LEN(C430)+LEN(D430)+LEN(E430)+LEN(F430)&gt;0,1,0)</f>
        <v/>
      </c>
      <c r="K430" s="22">
        <f>IF(J430=1,IF(ISNUMBER(D430),0,1),0)</f>
        <v/>
      </c>
      <c r="L430" s="22">
        <f>IF(LEN(E430)&gt;0,IF(ISNUMBER(E430),0,1),0)</f>
        <v/>
      </c>
      <c r="M430" s="22">
        <f>IF(ISNUMBER(D430),IF(ISNUMBER(E430),IF(_xlfn.DAYS(DATE(YEAR(E430),MONTH(E430),DAY(E430)),DATE(YEAR(D430),MONTH(D430),DAY(D430)))&lt;0,1,0),0),0)</f>
        <v/>
      </c>
      <c r="N430" s="22">
        <f>IF(J430=1,IF(LEN(B430)&gt;0,0,1),0)</f>
        <v/>
      </c>
      <c r="O430" s="22">
        <f>IF(LEN(B430)&gt;0,IF(SUMPRODUCT(($B$5:$B$504=B430)*1)&gt;1,1,0),0)</f>
        <v/>
      </c>
      <c r="P430" s="22">
        <f>IF(LEN(F430)&gt;0,IF(ISNUMBER(F430),IF(F430&lt;0,1,IF(F430&lt;&gt;INT(F430),1,0)),1),0)</f>
        <v/>
      </c>
      <c r="Q430" s="22">
        <f>IF(ISNUMBER(F430),IF(ISNUMBER(Eingaben!$C$16),IF(F430&gt;G430,1,0),0),0)</f>
        <v/>
      </c>
      <c r="R430" s="22">
        <f>IF(ISNUMBER(D430),IF(ISNUMBER(E430),IF(_xlfn.DAYS(DATE(YEAR(E430),MONTH(E430),DAY(E430)),DATE(YEAR(D430),MONTH(D430),DAY(D430)))=0,1,0),0),0)</f>
        <v/>
      </c>
      <c r="S430" s="22">
        <f>IF(J430=1,IF(ISNUMBER(Eingaben!$C$16),IF(K430+L430+M430+R430=0,IF(G430=0,1,0),0),0),0)</f>
        <v/>
      </c>
    </row>
    <row r="431">
      <c r="A431" s="22" t="n">
        <v>427</v>
      </c>
      <c r="B431" s="24" t="n"/>
      <c r="C431" s="24" t="n"/>
      <c r="D431" s="25" t="n"/>
      <c r="E431" s="25" t="n"/>
      <c r="F431" s="26" t="n"/>
      <c r="G431" s="27">
        <f>IF(ISNUMBER(Eingaben!$C$16),IF(ISNUMBER(D431),IF(LEN(E431)=0,MAX(0,_xlfn.DAYS(Eingaben!$C$17,MAX(DATE(YEAR(D431),MONTH(D431),DAY(D431)),Eingaben!$C$16))+1),IF(ISNUMBER(E431),IF(_xlfn.DAYS(DATE(YEAR(E431),MONTH(E431),DAY(E431)),DATE(YEAR(D431),MONTH(D431),DAY(D431)))&lt;0,0,MAX(0,MIN(_xlfn.DAYS(Eingaben!$C$17,MAX(DATE(YEAR(D431),MONTH(D431),DAY(D431)),Eingaben!$C$16)),MAX(_xlfn.DAYS(DATE(YEAR(E431),MONTH(E431),DAY(E431)),MAX(DATE(YEAR(D431),MONTH(D431),DAY(D431)),Eingaben!$C$16))-1+Eingaben!$C$19,_xlfn.DAYS(DATE(YEAR(D431),MONTH(D431),DAY(D431)),MAX(DATE(YEAR(D431),MONTH(D431),DAY(D431)),Eingaben!$C$16))))+1)),0)),0),0)</f>
        <v/>
      </c>
      <c r="H431" s="27">
        <f>MAX(0,G431-IF(ISNUMBER(F431),MAX(0,F431),0))</f>
        <v/>
      </c>
      <c r="I431" s="27">
        <f>MID(IF(K431=1,"; Einzug fehlt oder ist kein Datum","")&amp;IF(L431=1,"; Auszug ist kein Datum","")&amp;IF(M431=1,"; Auszug liegt vor Einzug","")&amp;IF(N431=1,"; Bewohner-ID fehlt","")&amp;IF(O431=1,"; Bewohner-ID doppelt","")&amp;IF(P431=1,"; Abwesenheitstage ungültig (ganze Zahl ab 0)","")&amp;IF(Q431=1,"; Abwesenheit größer als Aufenthaltstage","")&amp;IF(R431=1,"; Ein- und Auszug am selben Tag (Zählregel laut Vertrag prüfen)","")&amp;IF(S431=1,"; Kein Aufenthaltstag im Abrechnungsmonat",""),3,400)</f>
        <v/>
      </c>
      <c r="J431" s="22">
        <f>IF(LEN(B431)+LEN(C431)+LEN(D431)+LEN(E431)+LEN(F431)&gt;0,1,0)</f>
        <v/>
      </c>
      <c r="K431" s="22">
        <f>IF(J431=1,IF(ISNUMBER(D431),0,1),0)</f>
        <v/>
      </c>
      <c r="L431" s="22">
        <f>IF(LEN(E431)&gt;0,IF(ISNUMBER(E431),0,1),0)</f>
        <v/>
      </c>
      <c r="M431" s="22">
        <f>IF(ISNUMBER(D431),IF(ISNUMBER(E431),IF(_xlfn.DAYS(DATE(YEAR(E431),MONTH(E431),DAY(E431)),DATE(YEAR(D431),MONTH(D431),DAY(D431)))&lt;0,1,0),0),0)</f>
        <v/>
      </c>
      <c r="N431" s="22">
        <f>IF(J431=1,IF(LEN(B431)&gt;0,0,1),0)</f>
        <v/>
      </c>
      <c r="O431" s="22">
        <f>IF(LEN(B431)&gt;0,IF(SUMPRODUCT(($B$5:$B$504=B431)*1)&gt;1,1,0),0)</f>
        <v/>
      </c>
      <c r="P431" s="22">
        <f>IF(LEN(F431)&gt;0,IF(ISNUMBER(F431),IF(F431&lt;0,1,IF(F431&lt;&gt;INT(F431),1,0)),1),0)</f>
        <v/>
      </c>
      <c r="Q431" s="22">
        <f>IF(ISNUMBER(F431),IF(ISNUMBER(Eingaben!$C$16),IF(F431&gt;G431,1,0),0),0)</f>
        <v/>
      </c>
      <c r="R431" s="22">
        <f>IF(ISNUMBER(D431),IF(ISNUMBER(E431),IF(_xlfn.DAYS(DATE(YEAR(E431),MONTH(E431),DAY(E431)),DATE(YEAR(D431),MONTH(D431),DAY(D431)))=0,1,0),0),0)</f>
        <v/>
      </c>
      <c r="S431" s="22">
        <f>IF(J431=1,IF(ISNUMBER(Eingaben!$C$16),IF(K431+L431+M431+R431=0,IF(G431=0,1,0),0),0),0)</f>
        <v/>
      </c>
    </row>
    <row r="432">
      <c r="A432" s="22" t="n">
        <v>428</v>
      </c>
      <c r="B432" s="24" t="n"/>
      <c r="C432" s="24" t="n"/>
      <c r="D432" s="25" t="n"/>
      <c r="E432" s="25" t="n"/>
      <c r="F432" s="26" t="n"/>
      <c r="G432" s="27">
        <f>IF(ISNUMBER(Eingaben!$C$16),IF(ISNUMBER(D432),IF(LEN(E432)=0,MAX(0,_xlfn.DAYS(Eingaben!$C$17,MAX(DATE(YEAR(D432),MONTH(D432),DAY(D432)),Eingaben!$C$16))+1),IF(ISNUMBER(E432),IF(_xlfn.DAYS(DATE(YEAR(E432),MONTH(E432),DAY(E432)),DATE(YEAR(D432),MONTH(D432),DAY(D432)))&lt;0,0,MAX(0,MIN(_xlfn.DAYS(Eingaben!$C$17,MAX(DATE(YEAR(D432),MONTH(D432),DAY(D432)),Eingaben!$C$16)),MAX(_xlfn.DAYS(DATE(YEAR(E432),MONTH(E432),DAY(E432)),MAX(DATE(YEAR(D432),MONTH(D432),DAY(D432)),Eingaben!$C$16))-1+Eingaben!$C$19,_xlfn.DAYS(DATE(YEAR(D432),MONTH(D432),DAY(D432)),MAX(DATE(YEAR(D432),MONTH(D432),DAY(D432)),Eingaben!$C$16))))+1)),0)),0),0)</f>
        <v/>
      </c>
      <c r="H432" s="27">
        <f>MAX(0,G432-IF(ISNUMBER(F432),MAX(0,F432),0))</f>
        <v/>
      </c>
      <c r="I432" s="27">
        <f>MID(IF(K432=1,"; Einzug fehlt oder ist kein Datum","")&amp;IF(L432=1,"; Auszug ist kein Datum","")&amp;IF(M432=1,"; Auszug liegt vor Einzug","")&amp;IF(N432=1,"; Bewohner-ID fehlt","")&amp;IF(O432=1,"; Bewohner-ID doppelt","")&amp;IF(P432=1,"; Abwesenheitstage ungültig (ganze Zahl ab 0)","")&amp;IF(Q432=1,"; Abwesenheit größer als Aufenthaltstage","")&amp;IF(R432=1,"; Ein- und Auszug am selben Tag (Zählregel laut Vertrag prüfen)","")&amp;IF(S432=1,"; Kein Aufenthaltstag im Abrechnungsmonat",""),3,400)</f>
        <v/>
      </c>
      <c r="J432" s="22">
        <f>IF(LEN(B432)+LEN(C432)+LEN(D432)+LEN(E432)+LEN(F432)&gt;0,1,0)</f>
        <v/>
      </c>
      <c r="K432" s="22">
        <f>IF(J432=1,IF(ISNUMBER(D432),0,1),0)</f>
        <v/>
      </c>
      <c r="L432" s="22">
        <f>IF(LEN(E432)&gt;0,IF(ISNUMBER(E432),0,1),0)</f>
        <v/>
      </c>
      <c r="M432" s="22">
        <f>IF(ISNUMBER(D432),IF(ISNUMBER(E432),IF(_xlfn.DAYS(DATE(YEAR(E432),MONTH(E432),DAY(E432)),DATE(YEAR(D432),MONTH(D432),DAY(D432)))&lt;0,1,0),0),0)</f>
        <v/>
      </c>
      <c r="N432" s="22">
        <f>IF(J432=1,IF(LEN(B432)&gt;0,0,1),0)</f>
        <v/>
      </c>
      <c r="O432" s="22">
        <f>IF(LEN(B432)&gt;0,IF(SUMPRODUCT(($B$5:$B$504=B432)*1)&gt;1,1,0),0)</f>
        <v/>
      </c>
      <c r="P432" s="22">
        <f>IF(LEN(F432)&gt;0,IF(ISNUMBER(F432),IF(F432&lt;0,1,IF(F432&lt;&gt;INT(F432),1,0)),1),0)</f>
        <v/>
      </c>
      <c r="Q432" s="22">
        <f>IF(ISNUMBER(F432),IF(ISNUMBER(Eingaben!$C$16),IF(F432&gt;G432,1,0),0),0)</f>
        <v/>
      </c>
      <c r="R432" s="22">
        <f>IF(ISNUMBER(D432),IF(ISNUMBER(E432),IF(_xlfn.DAYS(DATE(YEAR(E432),MONTH(E432),DAY(E432)),DATE(YEAR(D432),MONTH(D432),DAY(D432)))=0,1,0),0),0)</f>
        <v/>
      </c>
      <c r="S432" s="22">
        <f>IF(J432=1,IF(ISNUMBER(Eingaben!$C$16),IF(K432+L432+M432+R432=0,IF(G432=0,1,0),0),0),0)</f>
        <v/>
      </c>
    </row>
    <row r="433">
      <c r="A433" s="22" t="n">
        <v>429</v>
      </c>
      <c r="B433" s="24" t="n"/>
      <c r="C433" s="24" t="n"/>
      <c r="D433" s="25" t="n"/>
      <c r="E433" s="25" t="n"/>
      <c r="F433" s="26" t="n"/>
      <c r="G433" s="27">
        <f>IF(ISNUMBER(Eingaben!$C$16),IF(ISNUMBER(D433),IF(LEN(E433)=0,MAX(0,_xlfn.DAYS(Eingaben!$C$17,MAX(DATE(YEAR(D433),MONTH(D433),DAY(D433)),Eingaben!$C$16))+1),IF(ISNUMBER(E433),IF(_xlfn.DAYS(DATE(YEAR(E433),MONTH(E433),DAY(E433)),DATE(YEAR(D433),MONTH(D433),DAY(D433)))&lt;0,0,MAX(0,MIN(_xlfn.DAYS(Eingaben!$C$17,MAX(DATE(YEAR(D433),MONTH(D433),DAY(D433)),Eingaben!$C$16)),MAX(_xlfn.DAYS(DATE(YEAR(E433),MONTH(E433),DAY(E433)),MAX(DATE(YEAR(D433),MONTH(D433),DAY(D433)),Eingaben!$C$16))-1+Eingaben!$C$19,_xlfn.DAYS(DATE(YEAR(D433),MONTH(D433),DAY(D433)),MAX(DATE(YEAR(D433),MONTH(D433),DAY(D433)),Eingaben!$C$16))))+1)),0)),0),0)</f>
        <v/>
      </c>
      <c r="H433" s="27">
        <f>MAX(0,G433-IF(ISNUMBER(F433),MAX(0,F433),0))</f>
        <v/>
      </c>
      <c r="I433" s="27">
        <f>MID(IF(K433=1,"; Einzug fehlt oder ist kein Datum","")&amp;IF(L433=1,"; Auszug ist kein Datum","")&amp;IF(M433=1,"; Auszug liegt vor Einzug","")&amp;IF(N433=1,"; Bewohner-ID fehlt","")&amp;IF(O433=1,"; Bewohner-ID doppelt","")&amp;IF(P433=1,"; Abwesenheitstage ungültig (ganze Zahl ab 0)","")&amp;IF(Q433=1,"; Abwesenheit größer als Aufenthaltstage","")&amp;IF(R433=1,"; Ein- und Auszug am selben Tag (Zählregel laut Vertrag prüfen)","")&amp;IF(S433=1,"; Kein Aufenthaltstag im Abrechnungsmonat",""),3,400)</f>
        <v/>
      </c>
      <c r="J433" s="22">
        <f>IF(LEN(B433)+LEN(C433)+LEN(D433)+LEN(E433)+LEN(F433)&gt;0,1,0)</f>
        <v/>
      </c>
      <c r="K433" s="22">
        <f>IF(J433=1,IF(ISNUMBER(D433),0,1),0)</f>
        <v/>
      </c>
      <c r="L433" s="22">
        <f>IF(LEN(E433)&gt;0,IF(ISNUMBER(E433),0,1),0)</f>
        <v/>
      </c>
      <c r="M433" s="22">
        <f>IF(ISNUMBER(D433),IF(ISNUMBER(E433),IF(_xlfn.DAYS(DATE(YEAR(E433),MONTH(E433),DAY(E433)),DATE(YEAR(D433),MONTH(D433),DAY(D433)))&lt;0,1,0),0),0)</f>
        <v/>
      </c>
      <c r="N433" s="22">
        <f>IF(J433=1,IF(LEN(B433)&gt;0,0,1),0)</f>
        <v/>
      </c>
      <c r="O433" s="22">
        <f>IF(LEN(B433)&gt;0,IF(SUMPRODUCT(($B$5:$B$504=B433)*1)&gt;1,1,0),0)</f>
        <v/>
      </c>
      <c r="P433" s="22">
        <f>IF(LEN(F433)&gt;0,IF(ISNUMBER(F433),IF(F433&lt;0,1,IF(F433&lt;&gt;INT(F433),1,0)),1),0)</f>
        <v/>
      </c>
      <c r="Q433" s="22">
        <f>IF(ISNUMBER(F433),IF(ISNUMBER(Eingaben!$C$16),IF(F433&gt;G433,1,0),0),0)</f>
        <v/>
      </c>
      <c r="R433" s="22">
        <f>IF(ISNUMBER(D433),IF(ISNUMBER(E433),IF(_xlfn.DAYS(DATE(YEAR(E433),MONTH(E433),DAY(E433)),DATE(YEAR(D433),MONTH(D433),DAY(D433)))=0,1,0),0),0)</f>
        <v/>
      </c>
      <c r="S433" s="22">
        <f>IF(J433=1,IF(ISNUMBER(Eingaben!$C$16),IF(K433+L433+M433+R433=0,IF(G433=0,1,0),0),0),0)</f>
        <v/>
      </c>
    </row>
    <row r="434">
      <c r="A434" s="22" t="n">
        <v>430</v>
      </c>
      <c r="B434" s="24" t="n"/>
      <c r="C434" s="24" t="n"/>
      <c r="D434" s="25" t="n"/>
      <c r="E434" s="25" t="n"/>
      <c r="F434" s="26" t="n"/>
      <c r="G434" s="27">
        <f>IF(ISNUMBER(Eingaben!$C$16),IF(ISNUMBER(D434),IF(LEN(E434)=0,MAX(0,_xlfn.DAYS(Eingaben!$C$17,MAX(DATE(YEAR(D434),MONTH(D434),DAY(D434)),Eingaben!$C$16))+1),IF(ISNUMBER(E434),IF(_xlfn.DAYS(DATE(YEAR(E434),MONTH(E434),DAY(E434)),DATE(YEAR(D434),MONTH(D434),DAY(D434)))&lt;0,0,MAX(0,MIN(_xlfn.DAYS(Eingaben!$C$17,MAX(DATE(YEAR(D434),MONTH(D434),DAY(D434)),Eingaben!$C$16)),MAX(_xlfn.DAYS(DATE(YEAR(E434),MONTH(E434),DAY(E434)),MAX(DATE(YEAR(D434),MONTH(D434),DAY(D434)),Eingaben!$C$16))-1+Eingaben!$C$19,_xlfn.DAYS(DATE(YEAR(D434),MONTH(D434),DAY(D434)),MAX(DATE(YEAR(D434),MONTH(D434),DAY(D434)),Eingaben!$C$16))))+1)),0)),0),0)</f>
        <v/>
      </c>
      <c r="H434" s="27">
        <f>MAX(0,G434-IF(ISNUMBER(F434),MAX(0,F434),0))</f>
        <v/>
      </c>
      <c r="I434" s="27">
        <f>MID(IF(K434=1,"; Einzug fehlt oder ist kein Datum","")&amp;IF(L434=1,"; Auszug ist kein Datum","")&amp;IF(M434=1,"; Auszug liegt vor Einzug","")&amp;IF(N434=1,"; Bewohner-ID fehlt","")&amp;IF(O434=1,"; Bewohner-ID doppelt","")&amp;IF(P434=1,"; Abwesenheitstage ungültig (ganze Zahl ab 0)","")&amp;IF(Q434=1,"; Abwesenheit größer als Aufenthaltstage","")&amp;IF(R434=1,"; Ein- und Auszug am selben Tag (Zählregel laut Vertrag prüfen)","")&amp;IF(S434=1,"; Kein Aufenthaltstag im Abrechnungsmonat",""),3,400)</f>
        <v/>
      </c>
      <c r="J434" s="22">
        <f>IF(LEN(B434)+LEN(C434)+LEN(D434)+LEN(E434)+LEN(F434)&gt;0,1,0)</f>
        <v/>
      </c>
      <c r="K434" s="22">
        <f>IF(J434=1,IF(ISNUMBER(D434),0,1),0)</f>
        <v/>
      </c>
      <c r="L434" s="22">
        <f>IF(LEN(E434)&gt;0,IF(ISNUMBER(E434),0,1),0)</f>
        <v/>
      </c>
      <c r="M434" s="22">
        <f>IF(ISNUMBER(D434),IF(ISNUMBER(E434),IF(_xlfn.DAYS(DATE(YEAR(E434),MONTH(E434),DAY(E434)),DATE(YEAR(D434),MONTH(D434),DAY(D434)))&lt;0,1,0),0),0)</f>
        <v/>
      </c>
      <c r="N434" s="22">
        <f>IF(J434=1,IF(LEN(B434)&gt;0,0,1),0)</f>
        <v/>
      </c>
      <c r="O434" s="22">
        <f>IF(LEN(B434)&gt;0,IF(SUMPRODUCT(($B$5:$B$504=B434)*1)&gt;1,1,0),0)</f>
        <v/>
      </c>
      <c r="P434" s="22">
        <f>IF(LEN(F434)&gt;0,IF(ISNUMBER(F434),IF(F434&lt;0,1,IF(F434&lt;&gt;INT(F434),1,0)),1),0)</f>
        <v/>
      </c>
      <c r="Q434" s="22">
        <f>IF(ISNUMBER(F434),IF(ISNUMBER(Eingaben!$C$16),IF(F434&gt;G434,1,0),0),0)</f>
        <v/>
      </c>
      <c r="R434" s="22">
        <f>IF(ISNUMBER(D434),IF(ISNUMBER(E434),IF(_xlfn.DAYS(DATE(YEAR(E434),MONTH(E434),DAY(E434)),DATE(YEAR(D434),MONTH(D434),DAY(D434)))=0,1,0),0),0)</f>
        <v/>
      </c>
      <c r="S434" s="22">
        <f>IF(J434=1,IF(ISNUMBER(Eingaben!$C$16),IF(K434+L434+M434+R434=0,IF(G434=0,1,0),0),0),0)</f>
        <v/>
      </c>
    </row>
    <row r="435">
      <c r="A435" s="22" t="n">
        <v>431</v>
      </c>
      <c r="B435" s="24" t="n"/>
      <c r="C435" s="24" t="n"/>
      <c r="D435" s="25" t="n"/>
      <c r="E435" s="25" t="n"/>
      <c r="F435" s="26" t="n"/>
      <c r="G435" s="27">
        <f>IF(ISNUMBER(Eingaben!$C$16),IF(ISNUMBER(D435),IF(LEN(E435)=0,MAX(0,_xlfn.DAYS(Eingaben!$C$17,MAX(DATE(YEAR(D435),MONTH(D435),DAY(D435)),Eingaben!$C$16))+1),IF(ISNUMBER(E435),IF(_xlfn.DAYS(DATE(YEAR(E435),MONTH(E435),DAY(E435)),DATE(YEAR(D435),MONTH(D435),DAY(D435)))&lt;0,0,MAX(0,MIN(_xlfn.DAYS(Eingaben!$C$17,MAX(DATE(YEAR(D435),MONTH(D435),DAY(D435)),Eingaben!$C$16)),MAX(_xlfn.DAYS(DATE(YEAR(E435),MONTH(E435),DAY(E435)),MAX(DATE(YEAR(D435),MONTH(D435),DAY(D435)),Eingaben!$C$16))-1+Eingaben!$C$19,_xlfn.DAYS(DATE(YEAR(D435),MONTH(D435),DAY(D435)),MAX(DATE(YEAR(D435),MONTH(D435),DAY(D435)),Eingaben!$C$16))))+1)),0)),0),0)</f>
        <v/>
      </c>
      <c r="H435" s="27">
        <f>MAX(0,G435-IF(ISNUMBER(F435),MAX(0,F435),0))</f>
        <v/>
      </c>
      <c r="I435" s="27">
        <f>MID(IF(K435=1,"; Einzug fehlt oder ist kein Datum","")&amp;IF(L435=1,"; Auszug ist kein Datum","")&amp;IF(M435=1,"; Auszug liegt vor Einzug","")&amp;IF(N435=1,"; Bewohner-ID fehlt","")&amp;IF(O435=1,"; Bewohner-ID doppelt","")&amp;IF(P435=1,"; Abwesenheitstage ungültig (ganze Zahl ab 0)","")&amp;IF(Q435=1,"; Abwesenheit größer als Aufenthaltstage","")&amp;IF(R435=1,"; Ein- und Auszug am selben Tag (Zählregel laut Vertrag prüfen)","")&amp;IF(S435=1,"; Kein Aufenthaltstag im Abrechnungsmonat",""),3,400)</f>
        <v/>
      </c>
      <c r="J435" s="22">
        <f>IF(LEN(B435)+LEN(C435)+LEN(D435)+LEN(E435)+LEN(F435)&gt;0,1,0)</f>
        <v/>
      </c>
      <c r="K435" s="22">
        <f>IF(J435=1,IF(ISNUMBER(D435),0,1),0)</f>
        <v/>
      </c>
      <c r="L435" s="22">
        <f>IF(LEN(E435)&gt;0,IF(ISNUMBER(E435),0,1),0)</f>
        <v/>
      </c>
      <c r="M435" s="22">
        <f>IF(ISNUMBER(D435),IF(ISNUMBER(E435),IF(_xlfn.DAYS(DATE(YEAR(E435),MONTH(E435),DAY(E435)),DATE(YEAR(D435),MONTH(D435),DAY(D435)))&lt;0,1,0),0),0)</f>
        <v/>
      </c>
      <c r="N435" s="22">
        <f>IF(J435=1,IF(LEN(B435)&gt;0,0,1),0)</f>
        <v/>
      </c>
      <c r="O435" s="22">
        <f>IF(LEN(B435)&gt;0,IF(SUMPRODUCT(($B$5:$B$504=B435)*1)&gt;1,1,0),0)</f>
        <v/>
      </c>
      <c r="P435" s="22">
        <f>IF(LEN(F435)&gt;0,IF(ISNUMBER(F435),IF(F435&lt;0,1,IF(F435&lt;&gt;INT(F435),1,0)),1),0)</f>
        <v/>
      </c>
      <c r="Q435" s="22">
        <f>IF(ISNUMBER(F435),IF(ISNUMBER(Eingaben!$C$16),IF(F435&gt;G435,1,0),0),0)</f>
        <v/>
      </c>
      <c r="R435" s="22">
        <f>IF(ISNUMBER(D435),IF(ISNUMBER(E435),IF(_xlfn.DAYS(DATE(YEAR(E435),MONTH(E435),DAY(E435)),DATE(YEAR(D435),MONTH(D435),DAY(D435)))=0,1,0),0),0)</f>
        <v/>
      </c>
      <c r="S435" s="22">
        <f>IF(J435=1,IF(ISNUMBER(Eingaben!$C$16),IF(K435+L435+M435+R435=0,IF(G435=0,1,0),0),0),0)</f>
        <v/>
      </c>
    </row>
    <row r="436">
      <c r="A436" s="22" t="n">
        <v>432</v>
      </c>
      <c r="B436" s="24" t="n"/>
      <c r="C436" s="24" t="n"/>
      <c r="D436" s="25" t="n"/>
      <c r="E436" s="25" t="n"/>
      <c r="F436" s="26" t="n"/>
      <c r="G436" s="27">
        <f>IF(ISNUMBER(Eingaben!$C$16),IF(ISNUMBER(D436),IF(LEN(E436)=0,MAX(0,_xlfn.DAYS(Eingaben!$C$17,MAX(DATE(YEAR(D436),MONTH(D436),DAY(D436)),Eingaben!$C$16))+1),IF(ISNUMBER(E436),IF(_xlfn.DAYS(DATE(YEAR(E436),MONTH(E436),DAY(E436)),DATE(YEAR(D436),MONTH(D436),DAY(D436)))&lt;0,0,MAX(0,MIN(_xlfn.DAYS(Eingaben!$C$17,MAX(DATE(YEAR(D436),MONTH(D436),DAY(D436)),Eingaben!$C$16)),MAX(_xlfn.DAYS(DATE(YEAR(E436),MONTH(E436),DAY(E436)),MAX(DATE(YEAR(D436),MONTH(D436),DAY(D436)),Eingaben!$C$16))-1+Eingaben!$C$19,_xlfn.DAYS(DATE(YEAR(D436),MONTH(D436),DAY(D436)),MAX(DATE(YEAR(D436),MONTH(D436),DAY(D436)),Eingaben!$C$16))))+1)),0)),0),0)</f>
        <v/>
      </c>
      <c r="H436" s="27">
        <f>MAX(0,G436-IF(ISNUMBER(F436),MAX(0,F436),0))</f>
        <v/>
      </c>
      <c r="I436" s="27">
        <f>MID(IF(K436=1,"; Einzug fehlt oder ist kein Datum","")&amp;IF(L436=1,"; Auszug ist kein Datum","")&amp;IF(M436=1,"; Auszug liegt vor Einzug","")&amp;IF(N436=1,"; Bewohner-ID fehlt","")&amp;IF(O436=1,"; Bewohner-ID doppelt","")&amp;IF(P436=1,"; Abwesenheitstage ungültig (ganze Zahl ab 0)","")&amp;IF(Q436=1,"; Abwesenheit größer als Aufenthaltstage","")&amp;IF(R436=1,"; Ein- und Auszug am selben Tag (Zählregel laut Vertrag prüfen)","")&amp;IF(S436=1,"; Kein Aufenthaltstag im Abrechnungsmonat",""),3,400)</f>
        <v/>
      </c>
      <c r="J436" s="22">
        <f>IF(LEN(B436)+LEN(C436)+LEN(D436)+LEN(E436)+LEN(F436)&gt;0,1,0)</f>
        <v/>
      </c>
      <c r="K436" s="22">
        <f>IF(J436=1,IF(ISNUMBER(D436),0,1),0)</f>
        <v/>
      </c>
      <c r="L436" s="22">
        <f>IF(LEN(E436)&gt;0,IF(ISNUMBER(E436),0,1),0)</f>
        <v/>
      </c>
      <c r="M436" s="22">
        <f>IF(ISNUMBER(D436),IF(ISNUMBER(E436),IF(_xlfn.DAYS(DATE(YEAR(E436),MONTH(E436),DAY(E436)),DATE(YEAR(D436),MONTH(D436),DAY(D436)))&lt;0,1,0),0),0)</f>
        <v/>
      </c>
      <c r="N436" s="22">
        <f>IF(J436=1,IF(LEN(B436)&gt;0,0,1),0)</f>
        <v/>
      </c>
      <c r="O436" s="22">
        <f>IF(LEN(B436)&gt;0,IF(SUMPRODUCT(($B$5:$B$504=B436)*1)&gt;1,1,0),0)</f>
        <v/>
      </c>
      <c r="P436" s="22">
        <f>IF(LEN(F436)&gt;0,IF(ISNUMBER(F436),IF(F436&lt;0,1,IF(F436&lt;&gt;INT(F436),1,0)),1),0)</f>
        <v/>
      </c>
      <c r="Q436" s="22">
        <f>IF(ISNUMBER(F436),IF(ISNUMBER(Eingaben!$C$16),IF(F436&gt;G436,1,0),0),0)</f>
        <v/>
      </c>
      <c r="R436" s="22">
        <f>IF(ISNUMBER(D436),IF(ISNUMBER(E436),IF(_xlfn.DAYS(DATE(YEAR(E436),MONTH(E436),DAY(E436)),DATE(YEAR(D436),MONTH(D436),DAY(D436)))=0,1,0),0),0)</f>
        <v/>
      </c>
      <c r="S436" s="22">
        <f>IF(J436=1,IF(ISNUMBER(Eingaben!$C$16),IF(K436+L436+M436+R436=0,IF(G436=0,1,0),0),0),0)</f>
        <v/>
      </c>
    </row>
    <row r="437">
      <c r="A437" s="22" t="n">
        <v>433</v>
      </c>
      <c r="B437" s="24" t="n"/>
      <c r="C437" s="24" t="n"/>
      <c r="D437" s="25" t="n"/>
      <c r="E437" s="25" t="n"/>
      <c r="F437" s="26" t="n"/>
      <c r="G437" s="27">
        <f>IF(ISNUMBER(Eingaben!$C$16),IF(ISNUMBER(D437),IF(LEN(E437)=0,MAX(0,_xlfn.DAYS(Eingaben!$C$17,MAX(DATE(YEAR(D437),MONTH(D437),DAY(D437)),Eingaben!$C$16))+1),IF(ISNUMBER(E437),IF(_xlfn.DAYS(DATE(YEAR(E437),MONTH(E437),DAY(E437)),DATE(YEAR(D437),MONTH(D437),DAY(D437)))&lt;0,0,MAX(0,MIN(_xlfn.DAYS(Eingaben!$C$17,MAX(DATE(YEAR(D437),MONTH(D437),DAY(D437)),Eingaben!$C$16)),MAX(_xlfn.DAYS(DATE(YEAR(E437),MONTH(E437),DAY(E437)),MAX(DATE(YEAR(D437),MONTH(D437),DAY(D437)),Eingaben!$C$16))-1+Eingaben!$C$19,_xlfn.DAYS(DATE(YEAR(D437),MONTH(D437),DAY(D437)),MAX(DATE(YEAR(D437),MONTH(D437),DAY(D437)),Eingaben!$C$16))))+1)),0)),0),0)</f>
        <v/>
      </c>
      <c r="H437" s="27">
        <f>MAX(0,G437-IF(ISNUMBER(F437),MAX(0,F437),0))</f>
        <v/>
      </c>
      <c r="I437" s="27">
        <f>MID(IF(K437=1,"; Einzug fehlt oder ist kein Datum","")&amp;IF(L437=1,"; Auszug ist kein Datum","")&amp;IF(M437=1,"; Auszug liegt vor Einzug","")&amp;IF(N437=1,"; Bewohner-ID fehlt","")&amp;IF(O437=1,"; Bewohner-ID doppelt","")&amp;IF(P437=1,"; Abwesenheitstage ungültig (ganze Zahl ab 0)","")&amp;IF(Q437=1,"; Abwesenheit größer als Aufenthaltstage","")&amp;IF(R437=1,"; Ein- und Auszug am selben Tag (Zählregel laut Vertrag prüfen)","")&amp;IF(S437=1,"; Kein Aufenthaltstag im Abrechnungsmonat",""),3,400)</f>
        <v/>
      </c>
      <c r="J437" s="22">
        <f>IF(LEN(B437)+LEN(C437)+LEN(D437)+LEN(E437)+LEN(F437)&gt;0,1,0)</f>
        <v/>
      </c>
      <c r="K437" s="22">
        <f>IF(J437=1,IF(ISNUMBER(D437),0,1),0)</f>
        <v/>
      </c>
      <c r="L437" s="22">
        <f>IF(LEN(E437)&gt;0,IF(ISNUMBER(E437),0,1),0)</f>
        <v/>
      </c>
      <c r="M437" s="22">
        <f>IF(ISNUMBER(D437),IF(ISNUMBER(E437),IF(_xlfn.DAYS(DATE(YEAR(E437),MONTH(E437),DAY(E437)),DATE(YEAR(D437),MONTH(D437),DAY(D437)))&lt;0,1,0),0),0)</f>
        <v/>
      </c>
      <c r="N437" s="22">
        <f>IF(J437=1,IF(LEN(B437)&gt;0,0,1),0)</f>
        <v/>
      </c>
      <c r="O437" s="22">
        <f>IF(LEN(B437)&gt;0,IF(SUMPRODUCT(($B$5:$B$504=B437)*1)&gt;1,1,0),0)</f>
        <v/>
      </c>
      <c r="P437" s="22">
        <f>IF(LEN(F437)&gt;0,IF(ISNUMBER(F437),IF(F437&lt;0,1,IF(F437&lt;&gt;INT(F437),1,0)),1),0)</f>
        <v/>
      </c>
      <c r="Q437" s="22">
        <f>IF(ISNUMBER(F437),IF(ISNUMBER(Eingaben!$C$16),IF(F437&gt;G437,1,0),0),0)</f>
        <v/>
      </c>
      <c r="R437" s="22">
        <f>IF(ISNUMBER(D437),IF(ISNUMBER(E437),IF(_xlfn.DAYS(DATE(YEAR(E437),MONTH(E437),DAY(E437)),DATE(YEAR(D437),MONTH(D437),DAY(D437)))=0,1,0),0),0)</f>
        <v/>
      </c>
      <c r="S437" s="22">
        <f>IF(J437=1,IF(ISNUMBER(Eingaben!$C$16),IF(K437+L437+M437+R437=0,IF(G437=0,1,0),0),0),0)</f>
        <v/>
      </c>
    </row>
    <row r="438">
      <c r="A438" s="22" t="n">
        <v>434</v>
      </c>
      <c r="B438" s="24" t="n"/>
      <c r="C438" s="24" t="n"/>
      <c r="D438" s="25" t="n"/>
      <c r="E438" s="25" t="n"/>
      <c r="F438" s="26" t="n"/>
      <c r="G438" s="27">
        <f>IF(ISNUMBER(Eingaben!$C$16),IF(ISNUMBER(D438),IF(LEN(E438)=0,MAX(0,_xlfn.DAYS(Eingaben!$C$17,MAX(DATE(YEAR(D438),MONTH(D438),DAY(D438)),Eingaben!$C$16))+1),IF(ISNUMBER(E438),IF(_xlfn.DAYS(DATE(YEAR(E438),MONTH(E438),DAY(E438)),DATE(YEAR(D438),MONTH(D438),DAY(D438)))&lt;0,0,MAX(0,MIN(_xlfn.DAYS(Eingaben!$C$17,MAX(DATE(YEAR(D438),MONTH(D438),DAY(D438)),Eingaben!$C$16)),MAX(_xlfn.DAYS(DATE(YEAR(E438),MONTH(E438),DAY(E438)),MAX(DATE(YEAR(D438),MONTH(D438),DAY(D438)),Eingaben!$C$16))-1+Eingaben!$C$19,_xlfn.DAYS(DATE(YEAR(D438),MONTH(D438),DAY(D438)),MAX(DATE(YEAR(D438),MONTH(D438),DAY(D438)),Eingaben!$C$16))))+1)),0)),0),0)</f>
        <v/>
      </c>
      <c r="H438" s="27">
        <f>MAX(0,G438-IF(ISNUMBER(F438),MAX(0,F438),0))</f>
        <v/>
      </c>
      <c r="I438" s="27">
        <f>MID(IF(K438=1,"; Einzug fehlt oder ist kein Datum","")&amp;IF(L438=1,"; Auszug ist kein Datum","")&amp;IF(M438=1,"; Auszug liegt vor Einzug","")&amp;IF(N438=1,"; Bewohner-ID fehlt","")&amp;IF(O438=1,"; Bewohner-ID doppelt","")&amp;IF(P438=1,"; Abwesenheitstage ungültig (ganze Zahl ab 0)","")&amp;IF(Q438=1,"; Abwesenheit größer als Aufenthaltstage","")&amp;IF(R438=1,"; Ein- und Auszug am selben Tag (Zählregel laut Vertrag prüfen)","")&amp;IF(S438=1,"; Kein Aufenthaltstag im Abrechnungsmonat",""),3,400)</f>
        <v/>
      </c>
      <c r="J438" s="22">
        <f>IF(LEN(B438)+LEN(C438)+LEN(D438)+LEN(E438)+LEN(F438)&gt;0,1,0)</f>
        <v/>
      </c>
      <c r="K438" s="22">
        <f>IF(J438=1,IF(ISNUMBER(D438),0,1),0)</f>
        <v/>
      </c>
      <c r="L438" s="22">
        <f>IF(LEN(E438)&gt;0,IF(ISNUMBER(E438),0,1),0)</f>
        <v/>
      </c>
      <c r="M438" s="22">
        <f>IF(ISNUMBER(D438),IF(ISNUMBER(E438),IF(_xlfn.DAYS(DATE(YEAR(E438),MONTH(E438),DAY(E438)),DATE(YEAR(D438),MONTH(D438),DAY(D438)))&lt;0,1,0),0),0)</f>
        <v/>
      </c>
      <c r="N438" s="22">
        <f>IF(J438=1,IF(LEN(B438)&gt;0,0,1),0)</f>
        <v/>
      </c>
      <c r="O438" s="22">
        <f>IF(LEN(B438)&gt;0,IF(SUMPRODUCT(($B$5:$B$504=B438)*1)&gt;1,1,0),0)</f>
        <v/>
      </c>
      <c r="P438" s="22">
        <f>IF(LEN(F438)&gt;0,IF(ISNUMBER(F438),IF(F438&lt;0,1,IF(F438&lt;&gt;INT(F438),1,0)),1),0)</f>
        <v/>
      </c>
      <c r="Q438" s="22">
        <f>IF(ISNUMBER(F438),IF(ISNUMBER(Eingaben!$C$16),IF(F438&gt;G438,1,0),0),0)</f>
        <v/>
      </c>
      <c r="R438" s="22">
        <f>IF(ISNUMBER(D438),IF(ISNUMBER(E438),IF(_xlfn.DAYS(DATE(YEAR(E438),MONTH(E438),DAY(E438)),DATE(YEAR(D438),MONTH(D438),DAY(D438)))=0,1,0),0),0)</f>
        <v/>
      </c>
      <c r="S438" s="22">
        <f>IF(J438=1,IF(ISNUMBER(Eingaben!$C$16),IF(K438+L438+M438+R438=0,IF(G438=0,1,0),0),0),0)</f>
        <v/>
      </c>
    </row>
    <row r="439">
      <c r="A439" s="22" t="n">
        <v>435</v>
      </c>
      <c r="B439" s="24" t="n"/>
      <c r="C439" s="24" t="n"/>
      <c r="D439" s="25" t="n"/>
      <c r="E439" s="25" t="n"/>
      <c r="F439" s="26" t="n"/>
      <c r="G439" s="27">
        <f>IF(ISNUMBER(Eingaben!$C$16),IF(ISNUMBER(D439),IF(LEN(E439)=0,MAX(0,_xlfn.DAYS(Eingaben!$C$17,MAX(DATE(YEAR(D439),MONTH(D439),DAY(D439)),Eingaben!$C$16))+1),IF(ISNUMBER(E439),IF(_xlfn.DAYS(DATE(YEAR(E439),MONTH(E439),DAY(E439)),DATE(YEAR(D439),MONTH(D439),DAY(D439)))&lt;0,0,MAX(0,MIN(_xlfn.DAYS(Eingaben!$C$17,MAX(DATE(YEAR(D439),MONTH(D439),DAY(D439)),Eingaben!$C$16)),MAX(_xlfn.DAYS(DATE(YEAR(E439),MONTH(E439),DAY(E439)),MAX(DATE(YEAR(D439),MONTH(D439),DAY(D439)),Eingaben!$C$16))-1+Eingaben!$C$19,_xlfn.DAYS(DATE(YEAR(D439),MONTH(D439),DAY(D439)),MAX(DATE(YEAR(D439),MONTH(D439),DAY(D439)),Eingaben!$C$16))))+1)),0)),0),0)</f>
        <v/>
      </c>
      <c r="H439" s="27">
        <f>MAX(0,G439-IF(ISNUMBER(F439),MAX(0,F439),0))</f>
        <v/>
      </c>
      <c r="I439" s="27">
        <f>MID(IF(K439=1,"; Einzug fehlt oder ist kein Datum","")&amp;IF(L439=1,"; Auszug ist kein Datum","")&amp;IF(M439=1,"; Auszug liegt vor Einzug","")&amp;IF(N439=1,"; Bewohner-ID fehlt","")&amp;IF(O439=1,"; Bewohner-ID doppelt","")&amp;IF(P439=1,"; Abwesenheitstage ungültig (ganze Zahl ab 0)","")&amp;IF(Q439=1,"; Abwesenheit größer als Aufenthaltstage","")&amp;IF(R439=1,"; Ein- und Auszug am selben Tag (Zählregel laut Vertrag prüfen)","")&amp;IF(S439=1,"; Kein Aufenthaltstag im Abrechnungsmonat",""),3,400)</f>
        <v/>
      </c>
      <c r="J439" s="22">
        <f>IF(LEN(B439)+LEN(C439)+LEN(D439)+LEN(E439)+LEN(F439)&gt;0,1,0)</f>
        <v/>
      </c>
      <c r="K439" s="22">
        <f>IF(J439=1,IF(ISNUMBER(D439),0,1),0)</f>
        <v/>
      </c>
      <c r="L439" s="22">
        <f>IF(LEN(E439)&gt;0,IF(ISNUMBER(E439),0,1),0)</f>
        <v/>
      </c>
      <c r="M439" s="22">
        <f>IF(ISNUMBER(D439),IF(ISNUMBER(E439),IF(_xlfn.DAYS(DATE(YEAR(E439),MONTH(E439),DAY(E439)),DATE(YEAR(D439),MONTH(D439),DAY(D439)))&lt;0,1,0),0),0)</f>
        <v/>
      </c>
      <c r="N439" s="22">
        <f>IF(J439=1,IF(LEN(B439)&gt;0,0,1),0)</f>
        <v/>
      </c>
      <c r="O439" s="22">
        <f>IF(LEN(B439)&gt;0,IF(SUMPRODUCT(($B$5:$B$504=B439)*1)&gt;1,1,0),0)</f>
        <v/>
      </c>
      <c r="P439" s="22">
        <f>IF(LEN(F439)&gt;0,IF(ISNUMBER(F439),IF(F439&lt;0,1,IF(F439&lt;&gt;INT(F439),1,0)),1),0)</f>
        <v/>
      </c>
      <c r="Q439" s="22">
        <f>IF(ISNUMBER(F439),IF(ISNUMBER(Eingaben!$C$16),IF(F439&gt;G439,1,0),0),0)</f>
        <v/>
      </c>
      <c r="R439" s="22">
        <f>IF(ISNUMBER(D439),IF(ISNUMBER(E439),IF(_xlfn.DAYS(DATE(YEAR(E439),MONTH(E439),DAY(E439)),DATE(YEAR(D439),MONTH(D439),DAY(D439)))=0,1,0),0),0)</f>
        <v/>
      </c>
      <c r="S439" s="22">
        <f>IF(J439=1,IF(ISNUMBER(Eingaben!$C$16),IF(K439+L439+M439+R439=0,IF(G439=0,1,0),0),0),0)</f>
        <v/>
      </c>
    </row>
    <row r="440">
      <c r="A440" s="22" t="n">
        <v>436</v>
      </c>
      <c r="B440" s="24" t="n"/>
      <c r="C440" s="24" t="n"/>
      <c r="D440" s="25" t="n"/>
      <c r="E440" s="25" t="n"/>
      <c r="F440" s="26" t="n"/>
      <c r="G440" s="27">
        <f>IF(ISNUMBER(Eingaben!$C$16),IF(ISNUMBER(D440),IF(LEN(E440)=0,MAX(0,_xlfn.DAYS(Eingaben!$C$17,MAX(DATE(YEAR(D440),MONTH(D440),DAY(D440)),Eingaben!$C$16))+1),IF(ISNUMBER(E440),IF(_xlfn.DAYS(DATE(YEAR(E440),MONTH(E440),DAY(E440)),DATE(YEAR(D440),MONTH(D440),DAY(D440)))&lt;0,0,MAX(0,MIN(_xlfn.DAYS(Eingaben!$C$17,MAX(DATE(YEAR(D440),MONTH(D440),DAY(D440)),Eingaben!$C$16)),MAX(_xlfn.DAYS(DATE(YEAR(E440),MONTH(E440),DAY(E440)),MAX(DATE(YEAR(D440),MONTH(D440),DAY(D440)),Eingaben!$C$16))-1+Eingaben!$C$19,_xlfn.DAYS(DATE(YEAR(D440),MONTH(D440),DAY(D440)),MAX(DATE(YEAR(D440),MONTH(D440),DAY(D440)),Eingaben!$C$16))))+1)),0)),0),0)</f>
        <v/>
      </c>
      <c r="H440" s="27">
        <f>MAX(0,G440-IF(ISNUMBER(F440),MAX(0,F440),0))</f>
        <v/>
      </c>
      <c r="I440" s="27">
        <f>MID(IF(K440=1,"; Einzug fehlt oder ist kein Datum","")&amp;IF(L440=1,"; Auszug ist kein Datum","")&amp;IF(M440=1,"; Auszug liegt vor Einzug","")&amp;IF(N440=1,"; Bewohner-ID fehlt","")&amp;IF(O440=1,"; Bewohner-ID doppelt","")&amp;IF(P440=1,"; Abwesenheitstage ungültig (ganze Zahl ab 0)","")&amp;IF(Q440=1,"; Abwesenheit größer als Aufenthaltstage","")&amp;IF(R440=1,"; Ein- und Auszug am selben Tag (Zählregel laut Vertrag prüfen)","")&amp;IF(S440=1,"; Kein Aufenthaltstag im Abrechnungsmonat",""),3,400)</f>
        <v/>
      </c>
      <c r="J440" s="22">
        <f>IF(LEN(B440)+LEN(C440)+LEN(D440)+LEN(E440)+LEN(F440)&gt;0,1,0)</f>
        <v/>
      </c>
      <c r="K440" s="22">
        <f>IF(J440=1,IF(ISNUMBER(D440),0,1),0)</f>
        <v/>
      </c>
      <c r="L440" s="22">
        <f>IF(LEN(E440)&gt;0,IF(ISNUMBER(E440),0,1),0)</f>
        <v/>
      </c>
      <c r="M440" s="22">
        <f>IF(ISNUMBER(D440),IF(ISNUMBER(E440),IF(_xlfn.DAYS(DATE(YEAR(E440),MONTH(E440),DAY(E440)),DATE(YEAR(D440),MONTH(D440),DAY(D440)))&lt;0,1,0),0),0)</f>
        <v/>
      </c>
      <c r="N440" s="22">
        <f>IF(J440=1,IF(LEN(B440)&gt;0,0,1),0)</f>
        <v/>
      </c>
      <c r="O440" s="22">
        <f>IF(LEN(B440)&gt;0,IF(SUMPRODUCT(($B$5:$B$504=B440)*1)&gt;1,1,0),0)</f>
        <v/>
      </c>
      <c r="P440" s="22">
        <f>IF(LEN(F440)&gt;0,IF(ISNUMBER(F440),IF(F440&lt;0,1,IF(F440&lt;&gt;INT(F440),1,0)),1),0)</f>
        <v/>
      </c>
      <c r="Q440" s="22">
        <f>IF(ISNUMBER(F440),IF(ISNUMBER(Eingaben!$C$16),IF(F440&gt;G440,1,0),0),0)</f>
        <v/>
      </c>
      <c r="R440" s="22">
        <f>IF(ISNUMBER(D440),IF(ISNUMBER(E440),IF(_xlfn.DAYS(DATE(YEAR(E440),MONTH(E440),DAY(E440)),DATE(YEAR(D440),MONTH(D440),DAY(D440)))=0,1,0),0),0)</f>
        <v/>
      </c>
      <c r="S440" s="22">
        <f>IF(J440=1,IF(ISNUMBER(Eingaben!$C$16),IF(K440+L440+M440+R440=0,IF(G440=0,1,0),0),0),0)</f>
        <v/>
      </c>
    </row>
    <row r="441">
      <c r="A441" s="22" t="n">
        <v>437</v>
      </c>
      <c r="B441" s="24" t="n"/>
      <c r="C441" s="24" t="n"/>
      <c r="D441" s="25" t="n"/>
      <c r="E441" s="25" t="n"/>
      <c r="F441" s="26" t="n"/>
      <c r="G441" s="27">
        <f>IF(ISNUMBER(Eingaben!$C$16),IF(ISNUMBER(D441),IF(LEN(E441)=0,MAX(0,_xlfn.DAYS(Eingaben!$C$17,MAX(DATE(YEAR(D441),MONTH(D441),DAY(D441)),Eingaben!$C$16))+1),IF(ISNUMBER(E441),IF(_xlfn.DAYS(DATE(YEAR(E441),MONTH(E441),DAY(E441)),DATE(YEAR(D441),MONTH(D441),DAY(D441)))&lt;0,0,MAX(0,MIN(_xlfn.DAYS(Eingaben!$C$17,MAX(DATE(YEAR(D441),MONTH(D441),DAY(D441)),Eingaben!$C$16)),MAX(_xlfn.DAYS(DATE(YEAR(E441),MONTH(E441),DAY(E441)),MAX(DATE(YEAR(D441),MONTH(D441),DAY(D441)),Eingaben!$C$16))-1+Eingaben!$C$19,_xlfn.DAYS(DATE(YEAR(D441),MONTH(D441),DAY(D441)),MAX(DATE(YEAR(D441),MONTH(D441),DAY(D441)),Eingaben!$C$16))))+1)),0)),0),0)</f>
        <v/>
      </c>
      <c r="H441" s="27">
        <f>MAX(0,G441-IF(ISNUMBER(F441),MAX(0,F441),0))</f>
        <v/>
      </c>
      <c r="I441" s="27">
        <f>MID(IF(K441=1,"; Einzug fehlt oder ist kein Datum","")&amp;IF(L441=1,"; Auszug ist kein Datum","")&amp;IF(M441=1,"; Auszug liegt vor Einzug","")&amp;IF(N441=1,"; Bewohner-ID fehlt","")&amp;IF(O441=1,"; Bewohner-ID doppelt","")&amp;IF(P441=1,"; Abwesenheitstage ungültig (ganze Zahl ab 0)","")&amp;IF(Q441=1,"; Abwesenheit größer als Aufenthaltstage","")&amp;IF(R441=1,"; Ein- und Auszug am selben Tag (Zählregel laut Vertrag prüfen)","")&amp;IF(S441=1,"; Kein Aufenthaltstag im Abrechnungsmonat",""),3,400)</f>
        <v/>
      </c>
      <c r="J441" s="22">
        <f>IF(LEN(B441)+LEN(C441)+LEN(D441)+LEN(E441)+LEN(F441)&gt;0,1,0)</f>
        <v/>
      </c>
      <c r="K441" s="22">
        <f>IF(J441=1,IF(ISNUMBER(D441),0,1),0)</f>
        <v/>
      </c>
      <c r="L441" s="22">
        <f>IF(LEN(E441)&gt;0,IF(ISNUMBER(E441),0,1),0)</f>
        <v/>
      </c>
      <c r="M441" s="22">
        <f>IF(ISNUMBER(D441),IF(ISNUMBER(E441),IF(_xlfn.DAYS(DATE(YEAR(E441),MONTH(E441),DAY(E441)),DATE(YEAR(D441),MONTH(D441),DAY(D441)))&lt;0,1,0),0),0)</f>
        <v/>
      </c>
      <c r="N441" s="22">
        <f>IF(J441=1,IF(LEN(B441)&gt;0,0,1),0)</f>
        <v/>
      </c>
      <c r="O441" s="22">
        <f>IF(LEN(B441)&gt;0,IF(SUMPRODUCT(($B$5:$B$504=B441)*1)&gt;1,1,0),0)</f>
        <v/>
      </c>
      <c r="P441" s="22">
        <f>IF(LEN(F441)&gt;0,IF(ISNUMBER(F441),IF(F441&lt;0,1,IF(F441&lt;&gt;INT(F441),1,0)),1),0)</f>
        <v/>
      </c>
      <c r="Q441" s="22">
        <f>IF(ISNUMBER(F441),IF(ISNUMBER(Eingaben!$C$16),IF(F441&gt;G441,1,0),0),0)</f>
        <v/>
      </c>
      <c r="R441" s="22">
        <f>IF(ISNUMBER(D441),IF(ISNUMBER(E441),IF(_xlfn.DAYS(DATE(YEAR(E441),MONTH(E441),DAY(E441)),DATE(YEAR(D441),MONTH(D441),DAY(D441)))=0,1,0),0),0)</f>
        <v/>
      </c>
      <c r="S441" s="22">
        <f>IF(J441=1,IF(ISNUMBER(Eingaben!$C$16),IF(K441+L441+M441+R441=0,IF(G441=0,1,0),0),0),0)</f>
        <v/>
      </c>
    </row>
    <row r="442">
      <c r="A442" s="22" t="n">
        <v>438</v>
      </c>
      <c r="B442" s="24" t="n"/>
      <c r="C442" s="24" t="n"/>
      <c r="D442" s="25" t="n"/>
      <c r="E442" s="25" t="n"/>
      <c r="F442" s="26" t="n"/>
      <c r="G442" s="27">
        <f>IF(ISNUMBER(Eingaben!$C$16),IF(ISNUMBER(D442),IF(LEN(E442)=0,MAX(0,_xlfn.DAYS(Eingaben!$C$17,MAX(DATE(YEAR(D442),MONTH(D442),DAY(D442)),Eingaben!$C$16))+1),IF(ISNUMBER(E442),IF(_xlfn.DAYS(DATE(YEAR(E442),MONTH(E442),DAY(E442)),DATE(YEAR(D442),MONTH(D442),DAY(D442)))&lt;0,0,MAX(0,MIN(_xlfn.DAYS(Eingaben!$C$17,MAX(DATE(YEAR(D442),MONTH(D442),DAY(D442)),Eingaben!$C$16)),MAX(_xlfn.DAYS(DATE(YEAR(E442),MONTH(E442),DAY(E442)),MAX(DATE(YEAR(D442),MONTH(D442),DAY(D442)),Eingaben!$C$16))-1+Eingaben!$C$19,_xlfn.DAYS(DATE(YEAR(D442),MONTH(D442),DAY(D442)),MAX(DATE(YEAR(D442),MONTH(D442),DAY(D442)),Eingaben!$C$16))))+1)),0)),0),0)</f>
        <v/>
      </c>
      <c r="H442" s="27">
        <f>MAX(0,G442-IF(ISNUMBER(F442),MAX(0,F442),0))</f>
        <v/>
      </c>
      <c r="I442" s="27">
        <f>MID(IF(K442=1,"; Einzug fehlt oder ist kein Datum","")&amp;IF(L442=1,"; Auszug ist kein Datum","")&amp;IF(M442=1,"; Auszug liegt vor Einzug","")&amp;IF(N442=1,"; Bewohner-ID fehlt","")&amp;IF(O442=1,"; Bewohner-ID doppelt","")&amp;IF(P442=1,"; Abwesenheitstage ungültig (ganze Zahl ab 0)","")&amp;IF(Q442=1,"; Abwesenheit größer als Aufenthaltstage","")&amp;IF(R442=1,"; Ein- und Auszug am selben Tag (Zählregel laut Vertrag prüfen)","")&amp;IF(S442=1,"; Kein Aufenthaltstag im Abrechnungsmonat",""),3,400)</f>
        <v/>
      </c>
      <c r="J442" s="22">
        <f>IF(LEN(B442)+LEN(C442)+LEN(D442)+LEN(E442)+LEN(F442)&gt;0,1,0)</f>
        <v/>
      </c>
      <c r="K442" s="22">
        <f>IF(J442=1,IF(ISNUMBER(D442),0,1),0)</f>
        <v/>
      </c>
      <c r="L442" s="22">
        <f>IF(LEN(E442)&gt;0,IF(ISNUMBER(E442),0,1),0)</f>
        <v/>
      </c>
      <c r="M442" s="22">
        <f>IF(ISNUMBER(D442),IF(ISNUMBER(E442),IF(_xlfn.DAYS(DATE(YEAR(E442),MONTH(E442),DAY(E442)),DATE(YEAR(D442),MONTH(D442),DAY(D442)))&lt;0,1,0),0),0)</f>
        <v/>
      </c>
      <c r="N442" s="22">
        <f>IF(J442=1,IF(LEN(B442)&gt;0,0,1),0)</f>
        <v/>
      </c>
      <c r="O442" s="22">
        <f>IF(LEN(B442)&gt;0,IF(SUMPRODUCT(($B$5:$B$504=B442)*1)&gt;1,1,0),0)</f>
        <v/>
      </c>
      <c r="P442" s="22">
        <f>IF(LEN(F442)&gt;0,IF(ISNUMBER(F442),IF(F442&lt;0,1,IF(F442&lt;&gt;INT(F442),1,0)),1),0)</f>
        <v/>
      </c>
      <c r="Q442" s="22">
        <f>IF(ISNUMBER(F442),IF(ISNUMBER(Eingaben!$C$16),IF(F442&gt;G442,1,0),0),0)</f>
        <v/>
      </c>
      <c r="R442" s="22">
        <f>IF(ISNUMBER(D442),IF(ISNUMBER(E442),IF(_xlfn.DAYS(DATE(YEAR(E442),MONTH(E442),DAY(E442)),DATE(YEAR(D442),MONTH(D442),DAY(D442)))=0,1,0),0),0)</f>
        <v/>
      </c>
      <c r="S442" s="22">
        <f>IF(J442=1,IF(ISNUMBER(Eingaben!$C$16),IF(K442+L442+M442+R442=0,IF(G442=0,1,0),0),0),0)</f>
        <v/>
      </c>
    </row>
    <row r="443">
      <c r="A443" s="22" t="n">
        <v>439</v>
      </c>
      <c r="B443" s="24" t="n"/>
      <c r="C443" s="24" t="n"/>
      <c r="D443" s="25" t="n"/>
      <c r="E443" s="25" t="n"/>
      <c r="F443" s="26" t="n"/>
      <c r="G443" s="27">
        <f>IF(ISNUMBER(Eingaben!$C$16),IF(ISNUMBER(D443),IF(LEN(E443)=0,MAX(0,_xlfn.DAYS(Eingaben!$C$17,MAX(DATE(YEAR(D443),MONTH(D443),DAY(D443)),Eingaben!$C$16))+1),IF(ISNUMBER(E443),IF(_xlfn.DAYS(DATE(YEAR(E443),MONTH(E443),DAY(E443)),DATE(YEAR(D443),MONTH(D443),DAY(D443)))&lt;0,0,MAX(0,MIN(_xlfn.DAYS(Eingaben!$C$17,MAX(DATE(YEAR(D443),MONTH(D443),DAY(D443)),Eingaben!$C$16)),MAX(_xlfn.DAYS(DATE(YEAR(E443),MONTH(E443),DAY(E443)),MAX(DATE(YEAR(D443),MONTH(D443),DAY(D443)),Eingaben!$C$16))-1+Eingaben!$C$19,_xlfn.DAYS(DATE(YEAR(D443),MONTH(D443),DAY(D443)),MAX(DATE(YEAR(D443),MONTH(D443),DAY(D443)),Eingaben!$C$16))))+1)),0)),0),0)</f>
        <v/>
      </c>
      <c r="H443" s="27">
        <f>MAX(0,G443-IF(ISNUMBER(F443),MAX(0,F443),0))</f>
        <v/>
      </c>
      <c r="I443" s="27">
        <f>MID(IF(K443=1,"; Einzug fehlt oder ist kein Datum","")&amp;IF(L443=1,"; Auszug ist kein Datum","")&amp;IF(M443=1,"; Auszug liegt vor Einzug","")&amp;IF(N443=1,"; Bewohner-ID fehlt","")&amp;IF(O443=1,"; Bewohner-ID doppelt","")&amp;IF(P443=1,"; Abwesenheitstage ungültig (ganze Zahl ab 0)","")&amp;IF(Q443=1,"; Abwesenheit größer als Aufenthaltstage","")&amp;IF(R443=1,"; Ein- und Auszug am selben Tag (Zählregel laut Vertrag prüfen)","")&amp;IF(S443=1,"; Kein Aufenthaltstag im Abrechnungsmonat",""),3,400)</f>
        <v/>
      </c>
      <c r="J443" s="22">
        <f>IF(LEN(B443)+LEN(C443)+LEN(D443)+LEN(E443)+LEN(F443)&gt;0,1,0)</f>
        <v/>
      </c>
      <c r="K443" s="22">
        <f>IF(J443=1,IF(ISNUMBER(D443),0,1),0)</f>
        <v/>
      </c>
      <c r="L443" s="22">
        <f>IF(LEN(E443)&gt;0,IF(ISNUMBER(E443),0,1),0)</f>
        <v/>
      </c>
      <c r="M443" s="22">
        <f>IF(ISNUMBER(D443),IF(ISNUMBER(E443),IF(_xlfn.DAYS(DATE(YEAR(E443),MONTH(E443),DAY(E443)),DATE(YEAR(D443),MONTH(D443),DAY(D443)))&lt;0,1,0),0),0)</f>
        <v/>
      </c>
      <c r="N443" s="22">
        <f>IF(J443=1,IF(LEN(B443)&gt;0,0,1),0)</f>
        <v/>
      </c>
      <c r="O443" s="22">
        <f>IF(LEN(B443)&gt;0,IF(SUMPRODUCT(($B$5:$B$504=B443)*1)&gt;1,1,0),0)</f>
        <v/>
      </c>
      <c r="P443" s="22">
        <f>IF(LEN(F443)&gt;0,IF(ISNUMBER(F443),IF(F443&lt;0,1,IF(F443&lt;&gt;INT(F443),1,0)),1),0)</f>
        <v/>
      </c>
      <c r="Q443" s="22">
        <f>IF(ISNUMBER(F443),IF(ISNUMBER(Eingaben!$C$16),IF(F443&gt;G443,1,0),0),0)</f>
        <v/>
      </c>
      <c r="R443" s="22">
        <f>IF(ISNUMBER(D443),IF(ISNUMBER(E443),IF(_xlfn.DAYS(DATE(YEAR(E443),MONTH(E443),DAY(E443)),DATE(YEAR(D443),MONTH(D443),DAY(D443)))=0,1,0),0),0)</f>
        <v/>
      </c>
      <c r="S443" s="22">
        <f>IF(J443=1,IF(ISNUMBER(Eingaben!$C$16),IF(K443+L443+M443+R443=0,IF(G443=0,1,0),0),0),0)</f>
        <v/>
      </c>
    </row>
    <row r="444">
      <c r="A444" s="22" t="n">
        <v>440</v>
      </c>
      <c r="B444" s="24" t="n"/>
      <c r="C444" s="24" t="n"/>
      <c r="D444" s="25" t="n"/>
      <c r="E444" s="25" t="n"/>
      <c r="F444" s="26" t="n"/>
      <c r="G444" s="27">
        <f>IF(ISNUMBER(Eingaben!$C$16),IF(ISNUMBER(D444),IF(LEN(E444)=0,MAX(0,_xlfn.DAYS(Eingaben!$C$17,MAX(DATE(YEAR(D444),MONTH(D444),DAY(D444)),Eingaben!$C$16))+1),IF(ISNUMBER(E444),IF(_xlfn.DAYS(DATE(YEAR(E444),MONTH(E444),DAY(E444)),DATE(YEAR(D444),MONTH(D444),DAY(D444)))&lt;0,0,MAX(0,MIN(_xlfn.DAYS(Eingaben!$C$17,MAX(DATE(YEAR(D444),MONTH(D444),DAY(D444)),Eingaben!$C$16)),MAX(_xlfn.DAYS(DATE(YEAR(E444),MONTH(E444),DAY(E444)),MAX(DATE(YEAR(D444),MONTH(D444),DAY(D444)),Eingaben!$C$16))-1+Eingaben!$C$19,_xlfn.DAYS(DATE(YEAR(D444),MONTH(D444),DAY(D444)),MAX(DATE(YEAR(D444),MONTH(D444),DAY(D444)),Eingaben!$C$16))))+1)),0)),0),0)</f>
        <v/>
      </c>
      <c r="H444" s="27">
        <f>MAX(0,G444-IF(ISNUMBER(F444),MAX(0,F444),0))</f>
        <v/>
      </c>
      <c r="I444" s="27">
        <f>MID(IF(K444=1,"; Einzug fehlt oder ist kein Datum","")&amp;IF(L444=1,"; Auszug ist kein Datum","")&amp;IF(M444=1,"; Auszug liegt vor Einzug","")&amp;IF(N444=1,"; Bewohner-ID fehlt","")&amp;IF(O444=1,"; Bewohner-ID doppelt","")&amp;IF(P444=1,"; Abwesenheitstage ungültig (ganze Zahl ab 0)","")&amp;IF(Q444=1,"; Abwesenheit größer als Aufenthaltstage","")&amp;IF(R444=1,"; Ein- und Auszug am selben Tag (Zählregel laut Vertrag prüfen)","")&amp;IF(S444=1,"; Kein Aufenthaltstag im Abrechnungsmonat",""),3,400)</f>
        <v/>
      </c>
      <c r="J444" s="22">
        <f>IF(LEN(B444)+LEN(C444)+LEN(D444)+LEN(E444)+LEN(F444)&gt;0,1,0)</f>
        <v/>
      </c>
      <c r="K444" s="22">
        <f>IF(J444=1,IF(ISNUMBER(D444),0,1),0)</f>
        <v/>
      </c>
      <c r="L444" s="22">
        <f>IF(LEN(E444)&gt;0,IF(ISNUMBER(E444),0,1),0)</f>
        <v/>
      </c>
      <c r="M444" s="22">
        <f>IF(ISNUMBER(D444),IF(ISNUMBER(E444),IF(_xlfn.DAYS(DATE(YEAR(E444),MONTH(E444),DAY(E444)),DATE(YEAR(D444),MONTH(D444),DAY(D444)))&lt;0,1,0),0),0)</f>
        <v/>
      </c>
      <c r="N444" s="22">
        <f>IF(J444=1,IF(LEN(B444)&gt;0,0,1),0)</f>
        <v/>
      </c>
      <c r="O444" s="22">
        <f>IF(LEN(B444)&gt;0,IF(SUMPRODUCT(($B$5:$B$504=B444)*1)&gt;1,1,0),0)</f>
        <v/>
      </c>
      <c r="P444" s="22">
        <f>IF(LEN(F444)&gt;0,IF(ISNUMBER(F444),IF(F444&lt;0,1,IF(F444&lt;&gt;INT(F444),1,0)),1),0)</f>
        <v/>
      </c>
      <c r="Q444" s="22">
        <f>IF(ISNUMBER(F444),IF(ISNUMBER(Eingaben!$C$16),IF(F444&gt;G444,1,0),0),0)</f>
        <v/>
      </c>
      <c r="R444" s="22">
        <f>IF(ISNUMBER(D444),IF(ISNUMBER(E444),IF(_xlfn.DAYS(DATE(YEAR(E444),MONTH(E444),DAY(E444)),DATE(YEAR(D444),MONTH(D444),DAY(D444)))=0,1,0),0),0)</f>
        <v/>
      </c>
      <c r="S444" s="22">
        <f>IF(J444=1,IF(ISNUMBER(Eingaben!$C$16),IF(K444+L444+M444+R444=0,IF(G444=0,1,0),0),0),0)</f>
        <v/>
      </c>
    </row>
    <row r="445">
      <c r="A445" s="22" t="n">
        <v>441</v>
      </c>
      <c r="B445" s="24" t="n"/>
      <c r="C445" s="24" t="n"/>
      <c r="D445" s="25" t="n"/>
      <c r="E445" s="25" t="n"/>
      <c r="F445" s="26" t="n"/>
      <c r="G445" s="27">
        <f>IF(ISNUMBER(Eingaben!$C$16),IF(ISNUMBER(D445),IF(LEN(E445)=0,MAX(0,_xlfn.DAYS(Eingaben!$C$17,MAX(DATE(YEAR(D445),MONTH(D445),DAY(D445)),Eingaben!$C$16))+1),IF(ISNUMBER(E445),IF(_xlfn.DAYS(DATE(YEAR(E445),MONTH(E445),DAY(E445)),DATE(YEAR(D445),MONTH(D445),DAY(D445)))&lt;0,0,MAX(0,MIN(_xlfn.DAYS(Eingaben!$C$17,MAX(DATE(YEAR(D445),MONTH(D445),DAY(D445)),Eingaben!$C$16)),MAX(_xlfn.DAYS(DATE(YEAR(E445),MONTH(E445),DAY(E445)),MAX(DATE(YEAR(D445),MONTH(D445),DAY(D445)),Eingaben!$C$16))-1+Eingaben!$C$19,_xlfn.DAYS(DATE(YEAR(D445),MONTH(D445),DAY(D445)),MAX(DATE(YEAR(D445),MONTH(D445),DAY(D445)),Eingaben!$C$16))))+1)),0)),0),0)</f>
        <v/>
      </c>
      <c r="H445" s="27">
        <f>MAX(0,G445-IF(ISNUMBER(F445),MAX(0,F445),0))</f>
        <v/>
      </c>
      <c r="I445" s="27">
        <f>MID(IF(K445=1,"; Einzug fehlt oder ist kein Datum","")&amp;IF(L445=1,"; Auszug ist kein Datum","")&amp;IF(M445=1,"; Auszug liegt vor Einzug","")&amp;IF(N445=1,"; Bewohner-ID fehlt","")&amp;IF(O445=1,"; Bewohner-ID doppelt","")&amp;IF(P445=1,"; Abwesenheitstage ungültig (ganze Zahl ab 0)","")&amp;IF(Q445=1,"; Abwesenheit größer als Aufenthaltstage","")&amp;IF(R445=1,"; Ein- und Auszug am selben Tag (Zählregel laut Vertrag prüfen)","")&amp;IF(S445=1,"; Kein Aufenthaltstag im Abrechnungsmonat",""),3,400)</f>
        <v/>
      </c>
      <c r="J445" s="22">
        <f>IF(LEN(B445)+LEN(C445)+LEN(D445)+LEN(E445)+LEN(F445)&gt;0,1,0)</f>
        <v/>
      </c>
      <c r="K445" s="22">
        <f>IF(J445=1,IF(ISNUMBER(D445),0,1),0)</f>
        <v/>
      </c>
      <c r="L445" s="22">
        <f>IF(LEN(E445)&gt;0,IF(ISNUMBER(E445),0,1),0)</f>
        <v/>
      </c>
      <c r="M445" s="22">
        <f>IF(ISNUMBER(D445),IF(ISNUMBER(E445),IF(_xlfn.DAYS(DATE(YEAR(E445),MONTH(E445),DAY(E445)),DATE(YEAR(D445),MONTH(D445),DAY(D445)))&lt;0,1,0),0),0)</f>
        <v/>
      </c>
      <c r="N445" s="22">
        <f>IF(J445=1,IF(LEN(B445)&gt;0,0,1),0)</f>
        <v/>
      </c>
      <c r="O445" s="22">
        <f>IF(LEN(B445)&gt;0,IF(SUMPRODUCT(($B$5:$B$504=B445)*1)&gt;1,1,0),0)</f>
        <v/>
      </c>
      <c r="P445" s="22">
        <f>IF(LEN(F445)&gt;0,IF(ISNUMBER(F445),IF(F445&lt;0,1,IF(F445&lt;&gt;INT(F445),1,0)),1),0)</f>
        <v/>
      </c>
      <c r="Q445" s="22">
        <f>IF(ISNUMBER(F445),IF(ISNUMBER(Eingaben!$C$16),IF(F445&gt;G445,1,0),0),0)</f>
        <v/>
      </c>
      <c r="R445" s="22">
        <f>IF(ISNUMBER(D445),IF(ISNUMBER(E445),IF(_xlfn.DAYS(DATE(YEAR(E445),MONTH(E445),DAY(E445)),DATE(YEAR(D445),MONTH(D445),DAY(D445)))=0,1,0),0),0)</f>
        <v/>
      </c>
      <c r="S445" s="22">
        <f>IF(J445=1,IF(ISNUMBER(Eingaben!$C$16),IF(K445+L445+M445+R445=0,IF(G445=0,1,0),0),0),0)</f>
        <v/>
      </c>
    </row>
    <row r="446">
      <c r="A446" s="22" t="n">
        <v>442</v>
      </c>
      <c r="B446" s="24" t="n"/>
      <c r="C446" s="24" t="n"/>
      <c r="D446" s="25" t="n"/>
      <c r="E446" s="25" t="n"/>
      <c r="F446" s="26" t="n"/>
      <c r="G446" s="27">
        <f>IF(ISNUMBER(Eingaben!$C$16),IF(ISNUMBER(D446),IF(LEN(E446)=0,MAX(0,_xlfn.DAYS(Eingaben!$C$17,MAX(DATE(YEAR(D446),MONTH(D446),DAY(D446)),Eingaben!$C$16))+1),IF(ISNUMBER(E446),IF(_xlfn.DAYS(DATE(YEAR(E446),MONTH(E446),DAY(E446)),DATE(YEAR(D446),MONTH(D446),DAY(D446)))&lt;0,0,MAX(0,MIN(_xlfn.DAYS(Eingaben!$C$17,MAX(DATE(YEAR(D446),MONTH(D446),DAY(D446)),Eingaben!$C$16)),MAX(_xlfn.DAYS(DATE(YEAR(E446),MONTH(E446),DAY(E446)),MAX(DATE(YEAR(D446),MONTH(D446),DAY(D446)),Eingaben!$C$16))-1+Eingaben!$C$19,_xlfn.DAYS(DATE(YEAR(D446),MONTH(D446),DAY(D446)),MAX(DATE(YEAR(D446),MONTH(D446),DAY(D446)),Eingaben!$C$16))))+1)),0)),0),0)</f>
        <v/>
      </c>
      <c r="H446" s="27">
        <f>MAX(0,G446-IF(ISNUMBER(F446),MAX(0,F446),0))</f>
        <v/>
      </c>
      <c r="I446" s="27">
        <f>MID(IF(K446=1,"; Einzug fehlt oder ist kein Datum","")&amp;IF(L446=1,"; Auszug ist kein Datum","")&amp;IF(M446=1,"; Auszug liegt vor Einzug","")&amp;IF(N446=1,"; Bewohner-ID fehlt","")&amp;IF(O446=1,"; Bewohner-ID doppelt","")&amp;IF(P446=1,"; Abwesenheitstage ungültig (ganze Zahl ab 0)","")&amp;IF(Q446=1,"; Abwesenheit größer als Aufenthaltstage","")&amp;IF(R446=1,"; Ein- und Auszug am selben Tag (Zählregel laut Vertrag prüfen)","")&amp;IF(S446=1,"; Kein Aufenthaltstag im Abrechnungsmonat",""),3,400)</f>
        <v/>
      </c>
      <c r="J446" s="22">
        <f>IF(LEN(B446)+LEN(C446)+LEN(D446)+LEN(E446)+LEN(F446)&gt;0,1,0)</f>
        <v/>
      </c>
      <c r="K446" s="22">
        <f>IF(J446=1,IF(ISNUMBER(D446),0,1),0)</f>
        <v/>
      </c>
      <c r="L446" s="22">
        <f>IF(LEN(E446)&gt;0,IF(ISNUMBER(E446),0,1),0)</f>
        <v/>
      </c>
      <c r="M446" s="22">
        <f>IF(ISNUMBER(D446),IF(ISNUMBER(E446),IF(_xlfn.DAYS(DATE(YEAR(E446),MONTH(E446),DAY(E446)),DATE(YEAR(D446),MONTH(D446),DAY(D446)))&lt;0,1,0),0),0)</f>
        <v/>
      </c>
      <c r="N446" s="22">
        <f>IF(J446=1,IF(LEN(B446)&gt;0,0,1),0)</f>
        <v/>
      </c>
      <c r="O446" s="22">
        <f>IF(LEN(B446)&gt;0,IF(SUMPRODUCT(($B$5:$B$504=B446)*1)&gt;1,1,0),0)</f>
        <v/>
      </c>
      <c r="P446" s="22">
        <f>IF(LEN(F446)&gt;0,IF(ISNUMBER(F446),IF(F446&lt;0,1,IF(F446&lt;&gt;INT(F446),1,0)),1),0)</f>
        <v/>
      </c>
      <c r="Q446" s="22">
        <f>IF(ISNUMBER(F446),IF(ISNUMBER(Eingaben!$C$16),IF(F446&gt;G446,1,0),0),0)</f>
        <v/>
      </c>
      <c r="R446" s="22">
        <f>IF(ISNUMBER(D446),IF(ISNUMBER(E446),IF(_xlfn.DAYS(DATE(YEAR(E446),MONTH(E446),DAY(E446)),DATE(YEAR(D446),MONTH(D446),DAY(D446)))=0,1,0),0),0)</f>
        <v/>
      </c>
      <c r="S446" s="22">
        <f>IF(J446=1,IF(ISNUMBER(Eingaben!$C$16),IF(K446+L446+M446+R446=0,IF(G446=0,1,0),0),0),0)</f>
        <v/>
      </c>
    </row>
    <row r="447">
      <c r="A447" s="22" t="n">
        <v>443</v>
      </c>
      <c r="B447" s="24" t="n"/>
      <c r="C447" s="24" t="n"/>
      <c r="D447" s="25" t="n"/>
      <c r="E447" s="25" t="n"/>
      <c r="F447" s="26" t="n"/>
      <c r="G447" s="27">
        <f>IF(ISNUMBER(Eingaben!$C$16),IF(ISNUMBER(D447),IF(LEN(E447)=0,MAX(0,_xlfn.DAYS(Eingaben!$C$17,MAX(DATE(YEAR(D447),MONTH(D447),DAY(D447)),Eingaben!$C$16))+1),IF(ISNUMBER(E447),IF(_xlfn.DAYS(DATE(YEAR(E447),MONTH(E447),DAY(E447)),DATE(YEAR(D447),MONTH(D447),DAY(D447)))&lt;0,0,MAX(0,MIN(_xlfn.DAYS(Eingaben!$C$17,MAX(DATE(YEAR(D447),MONTH(D447),DAY(D447)),Eingaben!$C$16)),MAX(_xlfn.DAYS(DATE(YEAR(E447),MONTH(E447),DAY(E447)),MAX(DATE(YEAR(D447),MONTH(D447),DAY(D447)),Eingaben!$C$16))-1+Eingaben!$C$19,_xlfn.DAYS(DATE(YEAR(D447),MONTH(D447),DAY(D447)),MAX(DATE(YEAR(D447),MONTH(D447),DAY(D447)),Eingaben!$C$16))))+1)),0)),0),0)</f>
        <v/>
      </c>
      <c r="H447" s="27">
        <f>MAX(0,G447-IF(ISNUMBER(F447),MAX(0,F447),0))</f>
        <v/>
      </c>
      <c r="I447" s="27">
        <f>MID(IF(K447=1,"; Einzug fehlt oder ist kein Datum","")&amp;IF(L447=1,"; Auszug ist kein Datum","")&amp;IF(M447=1,"; Auszug liegt vor Einzug","")&amp;IF(N447=1,"; Bewohner-ID fehlt","")&amp;IF(O447=1,"; Bewohner-ID doppelt","")&amp;IF(P447=1,"; Abwesenheitstage ungültig (ganze Zahl ab 0)","")&amp;IF(Q447=1,"; Abwesenheit größer als Aufenthaltstage","")&amp;IF(R447=1,"; Ein- und Auszug am selben Tag (Zählregel laut Vertrag prüfen)","")&amp;IF(S447=1,"; Kein Aufenthaltstag im Abrechnungsmonat",""),3,400)</f>
        <v/>
      </c>
      <c r="J447" s="22">
        <f>IF(LEN(B447)+LEN(C447)+LEN(D447)+LEN(E447)+LEN(F447)&gt;0,1,0)</f>
        <v/>
      </c>
      <c r="K447" s="22">
        <f>IF(J447=1,IF(ISNUMBER(D447),0,1),0)</f>
        <v/>
      </c>
      <c r="L447" s="22">
        <f>IF(LEN(E447)&gt;0,IF(ISNUMBER(E447),0,1),0)</f>
        <v/>
      </c>
      <c r="M447" s="22">
        <f>IF(ISNUMBER(D447),IF(ISNUMBER(E447),IF(_xlfn.DAYS(DATE(YEAR(E447),MONTH(E447),DAY(E447)),DATE(YEAR(D447),MONTH(D447),DAY(D447)))&lt;0,1,0),0),0)</f>
        <v/>
      </c>
      <c r="N447" s="22">
        <f>IF(J447=1,IF(LEN(B447)&gt;0,0,1),0)</f>
        <v/>
      </c>
      <c r="O447" s="22">
        <f>IF(LEN(B447)&gt;0,IF(SUMPRODUCT(($B$5:$B$504=B447)*1)&gt;1,1,0),0)</f>
        <v/>
      </c>
      <c r="P447" s="22">
        <f>IF(LEN(F447)&gt;0,IF(ISNUMBER(F447),IF(F447&lt;0,1,IF(F447&lt;&gt;INT(F447),1,0)),1),0)</f>
        <v/>
      </c>
      <c r="Q447" s="22">
        <f>IF(ISNUMBER(F447),IF(ISNUMBER(Eingaben!$C$16),IF(F447&gt;G447,1,0),0),0)</f>
        <v/>
      </c>
      <c r="R447" s="22">
        <f>IF(ISNUMBER(D447),IF(ISNUMBER(E447),IF(_xlfn.DAYS(DATE(YEAR(E447),MONTH(E447),DAY(E447)),DATE(YEAR(D447),MONTH(D447),DAY(D447)))=0,1,0),0),0)</f>
        <v/>
      </c>
      <c r="S447" s="22">
        <f>IF(J447=1,IF(ISNUMBER(Eingaben!$C$16),IF(K447+L447+M447+R447=0,IF(G447=0,1,0),0),0),0)</f>
        <v/>
      </c>
    </row>
    <row r="448">
      <c r="A448" s="22" t="n">
        <v>444</v>
      </c>
      <c r="B448" s="24" t="n"/>
      <c r="C448" s="24" t="n"/>
      <c r="D448" s="25" t="n"/>
      <c r="E448" s="25" t="n"/>
      <c r="F448" s="26" t="n"/>
      <c r="G448" s="27">
        <f>IF(ISNUMBER(Eingaben!$C$16),IF(ISNUMBER(D448),IF(LEN(E448)=0,MAX(0,_xlfn.DAYS(Eingaben!$C$17,MAX(DATE(YEAR(D448),MONTH(D448),DAY(D448)),Eingaben!$C$16))+1),IF(ISNUMBER(E448),IF(_xlfn.DAYS(DATE(YEAR(E448),MONTH(E448),DAY(E448)),DATE(YEAR(D448),MONTH(D448),DAY(D448)))&lt;0,0,MAX(0,MIN(_xlfn.DAYS(Eingaben!$C$17,MAX(DATE(YEAR(D448),MONTH(D448),DAY(D448)),Eingaben!$C$16)),MAX(_xlfn.DAYS(DATE(YEAR(E448),MONTH(E448),DAY(E448)),MAX(DATE(YEAR(D448),MONTH(D448),DAY(D448)),Eingaben!$C$16))-1+Eingaben!$C$19,_xlfn.DAYS(DATE(YEAR(D448),MONTH(D448),DAY(D448)),MAX(DATE(YEAR(D448),MONTH(D448),DAY(D448)),Eingaben!$C$16))))+1)),0)),0),0)</f>
        <v/>
      </c>
      <c r="H448" s="27">
        <f>MAX(0,G448-IF(ISNUMBER(F448),MAX(0,F448),0))</f>
        <v/>
      </c>
      <c r="I448" s="27">
        <f>MID(IF(K448=1,"; Einzug fehlt oder ist kein Datum","")&amp;IF(L448=1,"; Auszug ist kein Datum","")&amp;IF(M448=1,"; Auszug liegt vor Einzug","")&amp;IF(N448=1,"; Bewohner-ID fehlt","")&amp;IF(O448=1,"; Bewohner-ID doppelt","")&amp;IF(P448=1,"; Abwesenheitstage ungültig (ganze Zahl ab 0)","")&amp;IF(Q448=1,"; Abwesenheit größer als Aufenthaltstage","")&amp;IF(R448=1,"; Ein- und Auszug am selben Tag (Zählregel laut Vertrag prüfen)","")&amp;IF(S448=1,"; Kein Aufenthaltstag im Abrechnungsmonat",""),3,400)</f>
        <v/>
      </c>
      <c r="J448" s="22">
        <f>IF(LEN(B448)+LEN(C448)+LEN(D448)+LEN(E448)+LEN(F448)&gt;0,1,0)</f>
        <v/>
      </c>
      <c r="K448" s="22">
        <f>IF(J448=1,IF(ISNUMBER(D448),0,1),0)</f>
        <v/>
      </c>
      <c r="L448" s="22">
        <f>IF(LEN(E448)&gt;0,IF(ISNUMBER(E448),0,1),0)</f>
        <v/>
      </c>
      <c r="M448" s="22">
        <f>IF(ISNUMBER(D448),IF(ISNUMBER(E448),IF(_xlfn.DAYS(DATE(YEAR(E448),MONTH(E448),DAY(E448)),DATE(YEAR(D448),MONTH(D448),DAY(D448)))&lt;0,1,0),0),0)</f>
        <v/>
      </c>
      <c r="N448" s="22">
        <f>IF(J448=1,IF(LEN(B448)&gt;0,0,1),0)</f>
        <v/>
      </c>
      <c r="O448" s="22">
        <f>IF(LEN(B448)&gt;0,IF(SUMPRODUCT(($B$5:$B$504=B448)*1)&gt;1,1,0),0)</f>
        <v/>
      </c>
      <c r="P448" s="22">
        <f>IF(LEN(F448)&gt;0,IF(ISNUMBER(F448),IF(F448&lt;0,1,IF(F448&lt;&gt;INT(F448),1,0)),1),0)</f>
        <v/>
      </c>
      <c r="Q448" s="22">
        <f>IF(ISNUMBER(F448),IF(ISNUMBER(Eingaben!$C$16),IF(F448&gt;G448,1,0),0),0)</f>
        <v/>
      </c>
      <c r="R448" s="22">
        <f>IF(ISNUMBER(D448),IF(ISNUMBER(E448),IF(_xlfn.DAYS(DATE(YEAR(E448),MONTH(E448),DAY(E448)),DATE(YEAR(D448),MONTH(D448),DAY(D448)))=0,1,0),0),0)</f>
        <v/>
      </c>
      <c r="S448" s="22">
        <f>IF(J448=1,IF(ISNUMBER(Eingaben!$C$16),IF(K448+L448+M448+R448=0,IF(G448=0,1,0),0),0),0)</f>
        <v/>
      </c>
    </row>
    <row r="449">
      <c r="A449" s="22" t="n">
        <v>445</v>
      </c>
      <c r="B449" s="24" t="n"/>
      <c r="C449" s="24" t="n"/>
      <c r="D449" s="25" t="n"/>
      <c r="E449" s="25" t="n"/>
      <c r="F449" s="26" t="n"/>
      <c r="G449" s="27">
        <f>IF(ISNUMBER(Eingaben!$C$16),IF(ISNUMBER(D449),IF(LEN(E449)=0,MAX(0,_xlfn.DAYS(Eingaben!$C$17,MAX(DATE(YEAR(D449),MONTH(D449),DAY(D449)),Eingaben!$C$16))+1),IF(ISNUMBER(E449),IF(_xlfn.DAYS(DATE(YEAR(E449),MONTH(E449),DAY(E449)),DATE(YEAR(D449),MONTH(D449),DAY(D449)))&lt;0,0,MAX(0,MIN(_xlfn.DAYS(Eingaben!$C$17,MAX(DATE(YEAR(D449),MONTH(D449),DAY(D449)),Eingaben!$C$16)),MAX(_xlfn.DAYS(DATE(YEAR(E449),MONTH(E449),DAY(E449)),MAX(DATE(YEAR(D449),MONTH(D449),DAY(D449)),Eingaben!$C$16))-1+Eingaben!$C$19,_xlfn.DAYS(DATE(YEAR(D449),MONTH(D449),DAY(D449)),MAX(DATE(YEAR(D449),MONTH(D449),DAY(D449)),Eingaben!$C$16))))+1)),0)),0),0)</f>
        <v/>
      </c>
      <c r="H449" s="27">
        <f>MAX(0,G449-IF(ISNUMBER(F449),MAX(0,F449),0))</f>
        <v/>
      </c>
      <c r="I449" s="27">
        <f>MID(IF(K449=1,"; Einzug fehlt oder ist kein Datum","")&amp;IF(L449=1,"; Auszug ist kein Datum","")&amp;IF(M449=1,"; Auszug liegt vor Einzug","")&amp;IF(N449=1,"; Bewohner-ID fehlt","")&amp;IF(O449=1,"; Bewohner-ID doppelt","")&amp;IF(P449=1,"; Abwesenheitstage ungültig (ganze Zahl ab 0)","")&amp;IF(Q449=1,"; Abwesenheit größer als Aufenthaltstage","")&amp;IF(R449=1,"; Ein- und Auszug am selben Tag (Zählregel laut Vertrag prüfen)","")&amp;IF(S449=1,"; Kein Aufenthaltstag im Abrechnungsmonat",""),3,400)</f>
        <v/>
      </c>
      <c r="J449" s="22">
        <f>IF(LEN(B449)+LEN(C449)+LEN(D449)+LEN(E449)+LEN(F449)&gt;0,1,0)</f>
        <v/>
      </c>
      <c r="K449" s="22">
        <f>IF(J449=1,IF(ISNUMBER(D449),0,1),0)</f>
        <v/>
      </c>
      <c r="L449" s="22">
        <f>IF(LEN(E449)&gt;0,IF(ISNUMBER(E449),0,1),0)</f>
        <v/>
      </c>
      <c r="M449" s="22">
        <f>IF(ISNUMBER(D449),IF(ISNUMBER(E449),IF(_xlfn.DAYS(DATE(YEAR(E449),MONTH(E449),DAY(E449)),DATE(YEAR(D449),MONTH(D449),DAY(D449)))&lt;0,1,0),0),0)</f>
        <v/>
      </c>
      <c r="N449" s="22">
        <f>IF(J449=1,IF(LEN(B449)&gt;0,0,1),0)</f>
        <v/>
      </c>
      <c r="O449" s="22">
        <f>IF(LEN(B449)&gt;0,IF(SUMPRODUCT(($B$5:$B$504=B449)*1)&gt;1,1,0),0)</f>
        <v/>
      </c>
      <c r="P449" s="22">
        <f>IF(LEN(F449)&gt;0,IF(ISNUMBER(F449),IF(F449&lt;0,1,IF(F449&lt;&gt;INT(F449),1,0)),1),0)</f>
        <v/>
      </c>
      <c r="Q449" s="22">
        <f>IF(ISNUMBER(F449),IF(ISNUMBER(Eingaben!$C$16),IF(F449&gt;G449,1,0),0),0)</f>
        <v/>
      </c>
      <c r="R449" s="22">
        <f>IF(ISNUMBER(D449),IF(ISNUMBER(E449),IF(_xlfn.DAYS(DATE(YEAR(E449),MONTH(E449),DAY(E449)),DATE(YEAR(D449),MONTH(D449),DAY(D449)))=0,1,0),0),0)</f>
        <v/>
      </c>
      <c r="S449" s="22">
        <f>IF(J449=1,IF(ISNUMBER(Eingaben!$C$16),IF(K449+L449+M449+R449=0,IF(G449=0,1,0),0),0),0)</f>
        <v/>
      </c>
    </row>
    <row r="450">
      <c r="A450" s="22" t="n">
        <v>446</v>
      </c>
      <c r="B450" s="24" t="n"/>
      <c r="C450" s="24" t="n"/>
      <c r="D450" s="25" t="n"/>
      <c r="E450" s="25" t="n"/>
      <c r="F450" s="26" t="n"/>
      <c r="G450" s="27">
        <f>IF(ISNUMBER(Eingaben!$C$16),IF(ISNUMBER(D450),IF(LEN(E450)=0,MAX(0,_xlfn.DAYS(Eingaben!$C$17,MAX(DATE(YEAR(D450),MONTH(D450),DAY(D450)),Eingaben!$C$16))+1),IF(ISNUMBER(E450),IF(_xlfn.DAYS(DATE(YEAR(E450),MONTH(E450),DAY(E450)),DATE(YEAR(D450),MONTH(D450),DAY(D450)))&lt;0,0,MAX(0,MIN(_xlfn.DAYS(Eingaben!$C$17,MAX(DATE(YEAR(D450),MONTH(D450),DAY(D450)),Eingaben!$C$16)),MAX(_xlfn.DAYS(DATE(YEAR(E450),MONTH(E450),DAY(E450)),MAX(DATE(YEAR(D450),MONTH(D450),DAY(D450)),Eingaben!$C$16))-1+Eingaben!$C$19,_xlfn.DAYS(DATE(YEAR(D450),MONTH(D450),DAY(D450)),MAX(DATE(YEAR(D450),MONTH(D450),DAY(D450)),Eingaben!$C$16))))+1)),0)),0),0)</f>
        <v/>
      </c>
      <c r="H450" s="27">
        <f>MAX(0,G450-IF(ISNUMBER(F450),MAX(0,F450),0))</f>
        <v/>
      </c>
      <c r="I450" s="27">
        <f>MID(IF(K450=1,"; Einzug fehlt oder ist kein Datum","")&amp;IF(L450=1,"; Auszug ist kein Datum","")&amp;IF(M450=1,"; Auszug liegt vor Einzug","")&amp;IF(N450=1,"; Bewohner-ID fehlt","")&amp;IF(O450=1,"; Bewohner-ID doppelt","")&amp;IF(P450=1,"; Abwesenheitstage ungültig (ganze Zahl ab 0)","")&amp;IF(Q450=1,"; Abwesenheit größer als Aufenthaltstage","")&amp;IF(R450=1,"; Ein- und Auszug am selben Tag (Zählregel laut Vertrag prüfen)","")&amp;IF(S450=1,"; Kein Aufenthaltstag im Abrechnungsmonat",""),3,400)</f>
        <v/>
      </c>
      <c r="J450" s="22">
        <f>IF(LEN(B450)+LEN(C450)+LEN(D450)+LEN(E450)+LEN(F450)&gt;0,1,0)</f>
        <v/>
      </c>
      <c r="K450" s="22">
        <f>IF(J450=1,IF(ISNUMBER(D450),0,1),0)</f>
        <v/>
      </c>
      <c r="L450" s="22">
        <f>IF(LEN(E450)&gt;0,IF(ISNUMBER(E450),0,1),0)</f>
        <v/>
      </c>
      <c r="M450" s="22">
        <f>IF(ISNUMBER(D450),IF(ISNUMBER(E450),IF(_xlfn.DAYS(DATE(YEAR(E450),MONTH(E450),DAY(E450)),DATE(YEAR(D450),MONTH(D450),DAY(D450)))&lt;0,1,0),0),0)</f>
        <v/>
      </c>
      <c r="N450" s="22">
        <f>IF(J450=1,IF(LEN(B450)&gt;0,0,1),0)</f>
        <v/>
      </c>
      <c r="O450" s="22">
        <f>IF(LEN(B450)&gt;0,IF(SUMPRODUCT(($B$5:$B$504=B450)*1)&gt;1,1,0),0)</f>
        <v/>
      </c>
      <c r="P450" s="22">
        <f>IF(LEN(F450)&gt;0,IF(ISNUMBER(F450),IF(F450&lt;0,1,IF(F450&lt;&gt;INT(F450),1,0)),1),0)</f>
        <v/>
      </c>
      <c r="Q450" s="22">
        <f>IF(ISNUMBER(F450),IF(ISNUMBER(Eingaben!$C$16),IF(F450&gt;G450,1,0),0),0)</f>
        <v/>
      </c>
      <c r="R450" s="22">
        <f>IF(ISNUMBER(D450),IF(ISNUMBER(E450),IF(_xlfn.DAYS(DATE(YEAR(E450),MONTH(E450),DAY(E450)),DATE(YEAR(D450),MONTH(D450),DAY(D450)))=0,1,0),0),0)</f>
        <v/>
      </c>
      <c r="S450" s="22">
        <f>IF(J450=1,IF(ISNUMBER(Eingaben!$C$16),IF(K450+L450+M450+R450=0,IF(G450=0,1,0),0),0),0)</f>
        <v/>
      </c>
    </row>
    <row r="451">
      <c r="A451" s="22" t="n">
        <v>447</v>
      </c>
      <c r="B451" s="24" t="n"/>
      <c r="C451" s="24" t="n"/>
      <c r="D451" s="25" t="n"/>
      <c r="E451" s="25" t="n"/>
      <c r="F451" s="26" t="n"/>
      <c r="G451" s="27">
        <f>IF(ISNUMBER(Eingaben!$C$16),IF(ISNUMBER(D451),IF(LEN(E451)=0,MAX(0,_xlfn.DAYS(Eingaben!$C$17,MAX(DATE(YEAR(D451),MONTH(D451),DAY(D451)),Eingaben!$C$16))+1),IF(ISNUMBER(E451),IF(_xlfn.DAYS(DATE(YEAR(E451),MONTH(E451),DAY(E451)),DATE(YEAR(D451),MONTH(D451),DAY(D451)))&lt;0,0,MAX(0,MIN(_xlfn.DAYS(Eingaben!$C$17,MAX(DATE(YEAR(D451),MONTH(D451),DAY(D451)),Eingaben!$C$16)),MAX(_xlfn.DAYS(DATE(YEAR(E451),MONTH(E451),DAY(E451)),MAX(DATE(YEAR(D451),MONTH(D451),DAY(D451)),Eingaben!$C$16))-1+Eingaben!$C$19,_xlfn.DAYS(DATE(YEAR(D451),MONTH(D451),DAY(D451)),MAX(DATE(YEAR(D451),MONTH(D451),DAY(D451)),Eingaben!$C$16))))+1)),0)),0),0)</f>
        <v/>
      </c>
      <c r="H451" s="27">
        <f>MAX(0,G451-IF(ISNUMBER(F451),MAX(0,F451),0))</f>
        <v/>
      </c>
      <c r="I451" s="27">
        <f>MID(IF(K451=1,"; Einzug fehlt oder ist kein Datum","")&amp;IF(L451=1,"; Auszug ist kein Datum","")&amp;IF(M451=1,"; Auszug liegt vor Einzug","")&amp;IF(N451=1,"; Bewohner-ID fehlt","")&amp;IF(O451=1,"; Bewohner-ID doppelt","")&amp;IF(P451=1,"; Abwesenheitstage ungültig (ganze Zahl ab 0)","")&amp;IF(Q451=1,"; Abwesenheit größer als Aufenthaltstage","")&amp;IF(R451=1,"; Ein- und Auszug am selben Tag (Zählregel laut Vertrag prüfen)","")&amp;IF(S451=1,"; Kein Aufenthaltstag im Abrechnungsmonat",""),3,400)</f>
        <v/>
      </c>
      <c r="J451" s="22">
        <f>IF(LEN(B451)+LEN(C451)+LEN(D451)+LEN(E451)+LEN(F451)&gt;0,1,0)</f>
        <v/>
      </c>
      <c r="K451" s="22">
        <f>IF(J451=1,IF(ISNUMBER(D451),0,1),0)</f>
        <v/>
      </c>
      <c r="L451" s="22">
        <f>IF(LEN(E451)&gt;0,IF(ISNUMBER(E451),0,1),0)</f>
        <v/>
      </c>
      <c r="M451" s="22">
        <f>IF(ISNUMBER(D451),IF(ISNUMBER(E451),IF(_xlfn.DAYS(DATE(YEAR(E451),MONTH(E451),DAY(E451)),DATE(YEAR(D451),MONTH(D451),DAY(D451)))&lt;0,1,0),0),0)</f>
        <v/>
      </c>
      <c r="N451" s="22">
        <f>IF(J451=1,IF(LEN(B451)&gt;0,0,1),0)</f>
        <v/>
      </c>
      <c r="O451" s="22">
        <f>IF(LEN(B451)&gt;0,IF(SUMPRODUCT(($B$5:$B$504=B451)*1)&gt;1,1,0),0)</f>
        <v/>
      </c>
      <c r="P451" s="22">
        <f>IF(LEN(F451)&gt;0,IF(ISNUMBER(F451),IF(F451&lt;0,1,IF(F451&lt;&gt;INT(F451),1,0)),1),0)</f>
        <v/>
      </c>
      <c r="Q451" s="22">
        <f>IF(ISNUMBER(F451),IF(ISNUMBER(Eingaben!$C$16),IF(F451&gt;G451,1,0),0),0)</f>
        <v/>
      </c>
      <c r="R451" s="22">
        <f>IF(ISNUMBER(D451),IF(ISNUMBER(E451),IF(_xlfn.DAYS(DATE(YEAR(E451),MONTH(E451),DAY(E451)),DATE(YEAR(D451),MONTH(D451),DAY(D451)))=0,1,0),0),0)</f>
        <v/>
      </c>
      <c r="S451" s="22">
        <f>IF(J451=1,IF(ISNUMBER(Eingaben!$C$16),IF(K451+L451+M451+R451=0,IF(G451=0,1,0),0),0),0)</f>
        <v/>
      </c>
    </row>
    <row r="452">
      <c r="A452" s="22" t="n">
        <v>448</v>
      </c>
      <c r="B452" s="24" t="n"/>
      <c r="C452" s="24" t="n"/>
      <c r="D452" s="25" t="n"/>
      <c r="E452" s="25" t="n"/>
      <c r="F452" s="26" t="n"/>
      <c r="G452" s="27">
        <f>IF(ISNUMBER(Eingaben!$C$16),IF(ISNUMBER(D452),IF(LEN(E452)=0,MAX(0,_xlfn.DAYS(Eingaben!$C$17,MAX(DATE(YEAR(D452),MONTH(D452),DAY(D452)),Eingaben!$C$16))+1),IF(ISNUMBER(E452),IF(_xlfn.DAYS(DATE(YEAR(E452),MONTH(E452),DAY(E452)),DATE(YEAR(D452),MONTH(D452),DAY(D452)))&lt;0,0,MAX(0,MIN(_xlfn.DAYS(Eingaben!$C$17,MAX(DATE(YEAR(D452),MONTH(D452),DAY(D452)),Eingaben!$C$16)),MAX(_xlfn.DAYS(DATE(YEAR(E452),MONTH(E452),DAY(E452)),MAX(DATE(YEAR(D452),MONTH(D452),DAY(D452)),Eingaben!$C$16))-1+Eingaben!$C$19,_xlfn.DAYS(DATE(YEAR(D452),MONTH(D452),DAY(D452)),MAX(DATE(YEAR(D452),MONTH(D452),DAY(D452)),Eingaben!$C$16))))+1)),0)),0),0)</f>
        <v/>
      </c>
      <c r="H452" s="27">
        <f>MAX(0,G452-IF(ISNUMBER(F452),MAX(0,F452),0))</f>
        <v/>
      </c>
      <c r="I452" s="27">
        <f>MID(IF(K452=1,"; Einzug fehlt oder ist kein Datum","")&amp;IF(L452=1,"; Auszug ist kein Datum","")&amp;IF(M452=1,"; Auszug liegt vor Einzug","")&amp;IF(N452=1,"; Bewohner-ID fehlt","")&amp;IF(O452=1,"; Bewohner-ID doppelt","")&amp;IF(P452=1,"; Abwesenheitstage ungültig (ganze Zahl ab 0)","")&amp;IF(Q452=1,"; Abwesenheit größer als Aufenthaltstage","")&amp;IF(R452=1,"; Ein- und Auszug am selben Tag (Zählregel laut Vertrag prüfen)","")&amp;IF(S452=1,"; Kein Aufenthaltstag im Abrechnungsmonat",""),3,400)</f>
        <v/>
      </c>
      <c r="J452" s="22">
        <f>IF(LEN(B452)+LEN(C452)+LEN(D452)+LEN(E452)+LEN(F452)&gt;0,1,0)</f>
        <v/>
      </c>
      <c r="K452" s="22">
        <f>IF(J452=1,IF(ISNUMBER(D452),0,1),0)</f>
        <v/>
      </c>
      <c r="L452" s="22">
        <f>IF(LEN(E452)&gt;0,IF(ISNUMBER(E452),0,1),0)</f>
        <v/>
      </c>
      <c r="M452" s="22">
        <f>IF(ISNUMBER(D452),IF(ISNUMBER(E452),IF(_xlfn.DAYS(DATE(YEAR(E452),MONTH(E452),DAY(E452)),DATE(YEAR(D452),MONTH(D452),DAY(D452)))&lt;0,1,0),0),0)</f>
        <v/>
      </c>
      <c r="N452" s="22">
        <f>IF(J452=1,IF(LEN(B452)&gt;0,0,1),0)</f>
        <v/>
      </c>
      <c r="O452" s="22">
        <f>IF(LEN(B452)&gt;0,IF(SUMPRODUCT(($B$5:$B$504=B452)*1)&gt;1,1,0),0)</f>
        <v/>
      </c>
      <c r="P452" s="22">
        <f>IF(LEN(F452)&gt;0,IF(ISNUMBER(F452),IF(F452&lt;0,1,IF(F452&lt;&gt;INT(F452),1,0)),1),0)</f>
        <v/>
      </c>
      <c r="Q452" s="22">
        <f>IF(ISNUMBER(F452),IF(ISNUMBER(Eingaben!$C$16),IF(F452&gt;G452,1,0),0),0)</f>
        <v/>
      </c>
      <c r="R452" s="22">
        <f>IF(ISNUMBER(D452),IF(ISNUMBER(E452),IF(_xlfn.DAYS(DATE(YEAR(E452),MONTH(E452),DAY(E452)),DATE(YEAR(D452),MONTH(D452),DAY(D452)))=0,1,0),0),0)</f>
        <v/>
      </c>
      <c r="S452" s="22">
        <f>IF(J452=1,IF(ISNUMBER(Eingaben!$C$16),IF(K452+L452+M452+R452=0,IF(G452=0,1,0),0),0),0)</f>
        <v/>
      </c>
    </row>
    <row r="453">
      <c r="A453" s="22" t="n">
        <v>449</v>
      </c>
      <c r="B453" s="24" t="n"/>
      <c r="C453" s="24" t="n"/>
      <c r="D453" s="25" t="n"/>
      <c r="E453" s="25" t="n"/>
      <c r="F453" s="26" t="n"/>
      <c r="G453" s="27">
        <f>IF(ISNUMBER(Eingaben!$C$16),IF(ISNUMBER(D453),IF(LEN(E453)=0,MAX(0,_xlfn.DAYS(Eingaben!$C$17,MAX(DATE(YEAR(D453),MONTH(D453),DAY(D453)),Eingaben!$C$16))+1),IF(ISNUMBER(E453),IF(_xlfn.DAYS(DATE(YEAR(E453),MONTH(E453),DAY(E453)),DATE(YEAR(D453),MONTH(D453),DAY(D453)))&lt;0,0,MAX(0,MIN(_xlfn.DAYS(Eingaben!$C$17,MAX(DATE(YEAR(D453),MONTH(D453),DAY(D453)),Eingaben!$C$16)),MAX(_xlfn.DAYS(DATE(YEAR(E453),MONTH(E453),DAY(E453)),MAX(DATE(YEAR(D453),MONTH(D453),DAY(D453)),Eingaben!$C$16))-1+Eingaben!$C$19,_xlfn.DAYS(DATE(YEAR(D453),MONTH(D453),DAY(D453)),MAX(DATE(YEAR(D453),MONTH(D453),DAY(D453)),Eingaben!$C$16))))+1)),0)),0),0)</f>
        <v/>
      </c>
      <c r="H453" s="27">
        <f>MAX(0,G453-IF(ISNUMBER(F453),MAX(0,F453),0))</f>
        <v/>
      </c>
      <c r="I453" s="27">
        <f>MID(IF(K453=1,"; Einzug fehlt oder ist kein Datum","")&amp;IF(L453=1,"; Auszug ist kein Datum","")&amp;IF(M453=1,"; Auszug liegt vor Einzug","")&amp;IF(N453=1,"; Bewohner-ID fehlt","")&amp;IF(O453=1,"; Bewohner-ID doppelt","")&amp;IF(P453=1,"; Abwesenheitstage ungültig (ganze Zahl ab 0)","")&amp;IF(Q453=1,"; Abwesenheit größer als Aufenthaltstage","")&amp;IF(R453=1,"; Ein- und Auszug am selben Tag (Zählregel laut Vertrag prüfen)","")&amp;IF(S453=1,"; Kein Aufenthaltstag im Abrechnungsmonat",""),3,400)</f>
        <v/>
      </c>
      <c r="J453" s="22">
        <f>IF(LEN(B453)+LEN(C453)+LEN(D453)+LEN(E453)+LEN(F453)&gt;0,1,0)</f>
        <v/>
      </c>
      <c r="K453" s="22">
        <f>IF(J453=1,IF(ISNUMBER(D453),0,1),0)</f>
        <v/>
      </c>
      <c r="L453" s="22">
        <f>IF(LEN(E453)&gt;0,IF(ISNUMBER(E453),0,1),0)</f>
        <v/>
      </c>
      <c r="M453" s="22">
        <f>IF(ISNUMBER(D453),IF(ISNUMBER(E453),IF(_xlfn.DAYS(DATE(YEAR(E453),MONTH(E453),DAY(E453)),DATE(YEAR(D453),MONTH(D453),DAY(D453)))&lt;0,1,0),0),0)</f>
        <v/>
      </c>
      <c r="N453" s="22">
        <f>IF(J453=1,IF(LEN(B453)&gt;0,0,1),0)</f>
        <v/>
      </c>
      <c r="O453" s="22">
        <f>IF(LEN(B453)&gt;0,IF(SUMPRODUCT(($B$5:$B$504=B453)*1)&gt;1,1,0),0)</f>
        <v/>
      </c>
      <c r="P453" s="22">
        <f>IF(LEN(F453)&gt;0,IF(ISNUMBER(F453),IF(F453&lt;0,1,IF(F453&lt;&gt;INT(F453),1,0)),1),0)</f>
        <v/>
      </c>
      <c r="Q453" s="22">
        <f>IF(ISNUMBER(F453),IF(ISNUMBER(Eingaben!$C$16),IF(F453&gt;G453,1,0),0),0)</f>
        <v/>
      </c>
      <c r="R453" s="22">
        <f>IF(ISNUMBER(D453),IF(ISNUMBER(E453),IF(_xlfn.DAYS(DATE(YEAR(E453),MONTH(E453),DAY(E453)),DATE(YEAR(D453),MONTH(D453),DAY(D453)))=0,1,0),0),0)</f>
        <v/>
      </c>
      <c r="S453" s="22">
        <f>IF(J453=1,IF(ISNUMBER(Eingaben!$C$16),IF(K453+L453+M453+R453=0,IF(G453=0,1,0),0),0),0)</f>
        <v/>
      </c>
    </row>
    <row r="454">
      <c r="A454" s="22" t="n">
        <v>450</v>
      </c>
      <c r="B454" s="24" t="n"/>
      <c r="C454" s="24" t="n"/>
      <c r="D454" s="25" t="n"/>
      <c r="E454" s="25" t="n"/>
      <c r="F454" s="26" t="n"/>
      <c r="G454" s="27">
        <f>IF(ISNUMBER(Eingaben!$C$16),IF(ISNUMBER(D454),IF(LEN(E454)=0,MAX(0,_xlfn.DAYS(Eingaben!$C$17,MAX(DATE(YEAR(D454),MONTH(D454),DAY(D454)),Eingaben!$C$16))+1),IF(ISNUMBER(E454),IF(_xlfn.DAYS(DATE(YEAR(E454),MONTH(E454),DAY(E454)),DATE(YEAR(D454),MONTH(D454),DAY(D454)))&lt;0,0,MAX(0,MIN(_xlfn.DAYS(Eingaben!$C$17,MAX(DATE(YEAR(D454),MONTH(D454),DAY(D454)),Eingaben!$C$16)),MAX(_xlfn.DAYS(DATE(YEAR(E454),MONTH(E454),DAY(E454)),MAX(DATE(YEAR(D454),MONTH(D454),DAY(D454)),Eingaben!$C$16))-1+Eingaben!$C$19,_xlfn.DAYS(DATE(YEAR(D454),MONTH(D454),DAY(D454)),MAX(DATE(YEAR(D454),MONTH(D454),DAY(D454)),Eingaben!$C$16))))+1)),0)),0),0)</f>
        <v/>
      </c>
      <c r="H454" s="27">
        <f>MAX(0,G454-IF(ISNUMBER(F454),MAX(0,F454),0))</f>
        <v/>
      </c>
      <c r="I454" s="27">
        <f>MID(IF(K454=1,"; Einzug fehlt oder ist kein Datum","")&amp;IF(L454=1,"; Auszug ist kein Datum","")&amp;IF(M454=1,"; Auszug liegt vor Einzug","")&amp;IF(N454=1,"; Bewohner-ID fehlt","")&amp;IF(O454=1,"; Bewohner-ID doppelt","")&amp;IF(P454=1,"; Abwesenheitstage ungültig (ganze Zahl ab 0)","")&amp;IF(Q454=1,"; Abwesenheit größer als Aufenthaltstage","")&amp;IF(R454=1,"; Ein- und Auszug am selben Tag (Zählregel laut Vertrag prüfen)","")&amp;IF(S454=1,"; Kein Aufenthaltstag im Abrechnungsmonat",""),3,400)</f>
        <v/>
      </c>
      <c r="J454" s="22">
        <f>IF(LEN(B454)+LEN(C454)+LEN(D454)+LEN(E454)+LEN(F454)&gt;0,1,0)</f>
        <v/>
      </c>
      <c r="K454" s="22">
        <f>IF(J454=1,IF(ISNUMBER(D454),0,1),0)</f>
        <v/>
      </c>
      <c r="L454" s="22">
        <f>IF(LEN(E454)&gt;0,IF(ISNUMBER(E454),0,1),0)</f>
        <v/>
      </c>
      <c r="M454" s="22">
        <f>IF(ISNUMBER(D454),IF(ISNUMBER(E454),IF(_xlfn.DAYS(DATE(YEAR(E454),MONTH(E454),DAY(E454)),DATE(YEAR(D454),MONTH(D454),DAY(D454)))&lt;0,1,0),0),0)</f>
        <v/>
      </c>
      <c r="N454" s="22">
        <f>IF(J454=1,IF(LEN(B454)&gt;0,0,1),0)</f>
        <v/>
      </c>
      <c r="O454" s="22">
        <f>IF(LEN(B454)&gt;0,IF(SUMPRODUCT(($B$5:$B$504=B454)*1)&gt;1,1,0),0)</f>
        <v/>
      </c>
      <c r="P454" s="22">
        <f>IF(LEN(F454)&gt;0,IF(ISNUMBER(F454),IF(F454&lt;0,1,IF(F454&lt;&gt;INT(F454),1,0)),1),0)</f>
        <v/>
      </c>
      <c r="Q454" s="22">
        <f>IF(ISNUMBER(F454),IF(ISNUMBER(Eingaben!$C$16),IF(F454&gt;G454,1,0),0),0)</f>
        <v/>
      </c>
      <c r="R454" s="22">
        <f>IF(ISNUMBER(D454),IF(ISNUMBER(E454),IF(_xlfn.DAYS(DATE(YEAR(E454),MONTH(E454),DAY(E454)),DATE(YEAR(D454),MONTH(D454),DAY(D454)))=0,1,0),0),0)</f>
        <v/>
      </c>
      <c r="S454" s="22">
        <f>IF(J454=1,IF(ISNUMBER(Eingaben!$C$16),IF(K454+L454+M454+R454=0,IF(G454=0,1,0),0),0),0)</f>
        <v/>
      </c>
    </row>
    <row r="455">
      <c r="A455" s="22" t="n">
        <v>451</v>
      </c>
      <c r="B455" s="24" t="n"/>
      <c r="C455" s="24" t="n"/>
      <c r="D455" s="25" t="n"/>
      <c r="E455" s="25" t="n"/>
      <c r="F455" s="26" t="n"/>
      <c r="G455" s="27">
        <f>IF(ISNUMBER(Eingaben!$C$16),IF(ISNUMBER(D455),IF(LEN(E455)=0,MAX(0,_xlfn.DAYS(Eingaben!$C$17,MAX(DATE(YEAR(D455),MONTH(D455),DAY(D455)),Eingaben!$C$16))+1),IF(ISNUMBER(E455),IF(_xlfn.DAYS(DATE(YEAR(E455),MONTH(E455),DAY(E455)),DATE(YEAR(D455),MONTH(D455),DAY(D455)))&lt;0,0,MAX(0,MIN(_xlfn.DAYS(Eingaben!$C$17,MAX(DATE(YEAR(D455),MONTH(D455),DAY(D455)),Eingaben!$C$16)),MAX(_xlfn.DAYS(DATE(YEAR(E455),MONTH(E455),DAY(E455)),MAX(DATE(YEAR(D455),MONTH(D455),DAY(D455)),Eingaben!$C$16))-1+Eingaben!$C$19,_xlfn.DAYS(DATE(YEAR(D455),MONTH(D455),DAY(D455)),MAX(DATE(YEAR(D455),MONTH(D455),DAY(D455)),Eingaben!$C$16))))+1)),0)),0),0)</f>
        <v/>
      </c>
      <c r="H455" s="27">
        <f>MAX(0,G455-IF(ISNUMBER(F455),MAX(0,F455),0))</f>
        <v/>
      </c>
      <c r="I455" s="27">
        <f>MID(IF(K455=1,"; Einzug fehlt oder ist kein Datum","")&amp;IF(L455=1,"; Auszug ist kein Datum","")&amp;IF(M455=1,"; Auszug liegt vor Einzug","")&amp;IF(N455=1,"; Bewohner-ID fehlt","")&amp;IF(O455=1,"; Bewohner-ID doppelt","")&amp;IF(P455=1,"; Abwesenheitstage ungültig (ganze Zahl ab 0)","")&amp;IF(Q455=1,"; Abwesenheit größer als Aufenthaltstage","")&amp;IF(R455=1,"; Ein- und Auszug am selben Tag (Zählregel laut Vertrag prüfen)","")&amp;IF(S455=1,"; Kein Aufenthaltstag im Abrechnungsmonat",""),3,400)</f>
        <v/>
      </c>
      <c r="J455" s="22">
        <f>IF(LEN(B455)+LEN(C455)+LEN(D455)+LEN(E455)+LEN(F455)&gt;0,1,0)</f>
        <v/>
      </c>
      <c r="K455" s="22">
        <f>IF(J455=1,IF(ISNUMBER(D455),0,1),0)</f>
        <v/>
      </c>
      <c r="L455" s="22">
        <f>IF(LEN(E455)&gt;0,IF(ISNUMBER(E455),0,1),0)</f>
        <v/>
      </c>
      <c r="M455" s="22">
        <f>IF(ISNUMBER(D455),IF(ISNUMBER(E455),IF(_xlfn.DAYS(DATE(YEAR(E455),MONTH(E455),DAY(E455)),DATE(YEAR(D455),MONTH(D455),DAY(D455)))&lt;0,1,0),0),0)</f>
        <v/>
      </c>
      <c r="N455" s="22">
        <f>IF(J455=1,IF(LEN(B455)&gt;0,0,1),0)</f>
        <v/>
      </c>
      <c r="O455" s="22">
        <f>IF(LEN(B455)&gt;0,IF(SUMPRODUCT(($B$5:$B$504=B455)*1)&gt;1,1,0),0)</f>
        <v/>
      </c>
      <c r="P455" s="22">
        <f>IF(LEN(F455)&gt;0,IF(ISNUMBER(F455),IF(F455&lt;0,1,IF(F455&lt;&gt;INT(F455),1,0)),1),0)</f>
        <v/>
      </c>
      <c r="Q455" s="22">
        <f>IF(ISNUMBER(F455),IF(ISNUMBER(Eingaben!$C$16),IF(F455&gt;G455,1,0),0),0)</f>
        <v/>
      </c>
      <c r="R455" s="22">
        <f>IF(ISNUMBER(D455),IF(ISNUMBER(E455),IF(_xlfn.DAYS(DATE(YEAR(E455),MONTH(E455),DAY(E455)),DATE(YEAR(D455),MONTH(D455),DAY(D455)))=0,1,0),0),0)</f>
        <v/>
      </c>
      <c r="S455" s="22">
        <f>IF(J455=1,IF(ISNUMBER(Eingaben!$C$16),IF(K455+L455+M455+R455=0,IF(G455=0,1,0),0),0),0)</f>
        <v/>
      </c>
    </row>
    <row r="456">
      <c r="A456" s="22" t="n">
        <v>452</v>
      </c>
      <c r="B456" s="24" t="n"/>
      <c r="C456" s="24" t="n"/>
      <c r="D456" s="25" t="n"/>
      <c r="E456" s="25" t="n"/>
      <c r="F456" s="26" t="n"/>
      <c r="G456" s="27">
        <f>IF(ISNUMBER(Eingaben!$C$16),IF(ISNUMBER(D456),IF(LEN(E456)=0,MAX(0,_xlfn.DAYS(Eingaben!$C$17,MAX(DATE(YEAR(D456),MONTH(D456),DAY(D456)),Eingaben!$C$16))+1),IF(ISNUMBER(E456),IF(_xlfn.DAYS(DATE(YEAR(E456),MONTH(E456),DAY(E456)),DATE(YEAR(D456),MONTH(D456),DAY(D456)))&lt;0,0,MAX(0,MIN(_xlfn.DAYS(Eingaben!$C$17,MAX(DATE(YEAR(D456),MONTH(D456),DAY(D456)),Eingaben!$C$16)),MAX(_xlfn.DAYS(DATE(YEAR(E456),MONTH(E456),DAY(E456)),MAX(DATE(YEAR(D456),MONTH(D456),DAY(D456)),Eingaben!$C$16))-1+Eingaben!$C$19,_xlfn.DAYS(DATE(YEAR(D456),MONTH(D456),DAY(D456)),MAX(DATE(YEAR(D456),MONTH(D456),DAY(D456)),Eingaben!$C$16))))+1)),0)),0),0)</f>
        <v/>
      </c>
      <c r="H456" s="27">
        <f>MAX(0,G456-IF(ISNUMBER(F456),MAX(0,F456),0))</f>
        <v/>
      </c>
      <c r="I456" s="27">
        <f>MID(IF(K456=1,"; Einzug fehlt oder ist kein Datum","")&amp;IF(L456=1,"; Auszug ist kein Datum","")&amp;IF(M456=1,"; Auszug liegt vor Einzug","")&amp;IF(N456=1,"; Bewohner-ID fehlt","")&amp;IF(O456=1,"; Bewohner-ID doppelt","")&amp;IF(P456=1,"; Abwesenheitstage ungültig (ganze Zahl ab 0)","")&amp;IF(Q456=1,"; Abwesenheit größer als Aufenthaltstage","")&amp;IF(R456=1,"; Ein- und Auszug am selben Tag (Zählregel laut Vertrag prüfen)","")&amp;IF(S456=1,"; Kein Aufenthaltstag im Abrechnungsmonat",""),3,400)</f>
        <v/>
      </c>
      <c r="J456" s="22">
        <f>IF(LEN(B456)+LEN(C456)+LEN(D456)+LEN(E456)+LEN(F456)&gt;0,1,0)</f>
        <v/>
      </c>
      <c r="K456" s="22">
        <f>IF(J456=1,IF(ISNUMBER(D456),0,1),0)</f>
        <v/>
      </c>
      <c r="L456" s="22">
        <f>IF(LEN(E456)&gt;0,IF(ISNUMBER(E456),0,1),0)</f>
        <v/>
      </c>
      <c r="M456" s="22">
        <f>IF(ISNUMBER(D456),IF(ISNUMBER(E456),IF(_xlfn.DAYS(DATE(YEAR(E456),MONTH(E456),DAY(E456)),DATE(YEAR(D456),MONTH(D456),DAY(D456)))&lt;0,1,0),0),0)</f>
        <v/>
      </c>
      <c r="N456" s="22">
        <f>IF(J456=1,IF(LEN(B456)&gt;0,0,1),0)</f>
        <v/>
      </c>
      <c r="O456" s="22">
        <f>IF(LEN(B456)&gt;0,IF(SUMPRODUCT(($B$5:$B$504=B456)*1)&gt;1,1,0),0)</f>
        <v/>
      </c>
      <c r="P456" s="22">
        <f>IF(LEN(F456)&gt;0,IF(ISNUMBER(F456),IF(F456&lt;0,1,IF(F456&lt;&gt;INT(F456),1,0)),1),0)</f>
        <v/>
      </c>
      <c r="Q456" s="22">
        <f>IF(ISNUMBER(F456),IF(ISNUMBER(Eingaben!$C$16),IF(F456&gt;G456,1,0),0),0)</f>
        <v/>
      </c>
      <c r="R456" s="22">
        <f>IF(ISNUMBER(D456),IF(ISNUMBER(E456),IF(_xlfn.DAYS(DATE(YEAR(E456),MONTH(E456),DAY(E456)),DATE(YEAR(D456),MONTH(D456),DAY(D456)))=0,1,0),0),0)</f>
        <v/>
      </c>
      <c r="S456" s="22">
        <f>IF(J456=1,IF(ISNUMBER(Eingaben!$C$16),IF(K456+L456+M456+R456=0,IF(G456=0,1,0),0),0),0)</f>
        <v/>
      </c>
    </row>
    <row r="457">
      <c r="A457" s="22" t="n">
        <v>453</v>
      </c>
      <c r="B457" s="24" t="n"/>
      <c r="C457" s="24" t="n"/>
      <c r="D457" s="25" t="n"/>
      <c r="E457" s="25" t="n"/>
      <c r="F457" s="26" t="n"/>
      <c r="G457" s="27">
        <f>IF(ISNUMBER(Eingaben!$C$16),IF(ISNUMBER(D457),IF(LEN(E457)=0,MAX(0,_xlfn.DAYS(Eingaben!$C$17,MAX(DATE(YEAR(D457),MONTH(D457),DAY(D457)),Eingaben!$C$16))+1),IF(ISNUMBER(E457),IF(_xlfn.DAYS(DATE(YEAR(E457),MONTH(E457),DAY(E457)),DATE(YEAR(D457),MONTH(D457),DAY(D457)))&lt;0,0,MAX(0,MIN(_xlfn.DAYS(Eingaben!$C$17,MAX(DATE(YEAR(D457),MONTH(D457),DAY(D457)),Eingaben!$C$16)),MAX(_xlfn.DAYS(DATE(YEAR(E457),MONTH(E457),DAY(E457)),MAX(DATE(YEAR(D457),MONTH(D457),DAY(D457)),Eingaben!$C$16))-1+Eingaben!$C$19,_xlfn.DAYS(DATE(YEAR(D457),MONTH(D457),DAY(D457)),MAX(DATE(YEAR(D457),MONTH(D457),DAY(D457)),Eingaben!$C$16))))+1)),0)),0),0)</f>
        <v/>
      </c>
      <c r="H457" s="27">
        <f>MAX(0,G457-IF(ISNUMBER(F457),MAX(0,F457),0))</f>
        <v/>
      </c>
      <c r="I457" s="27">
        <f>MID(IF(K457=1,"; Einzug fehlt oder ist kein Datum","")&amp;IF(L457=1,"; Auszug ist kein Datum","")&amp;IF(M457=1,"; Auszug liegt vor Einzug","")&amp;IF(N457=1,"; Bewohner-ID fehlt","")&amp;IF(O457=1,"; Bewohner-ID doppelt","")&amp;IF(P457=1,"; Abwesenheitstage ungültig (ganze Zahl ab 0)","")&amp;IF(Q457=1,"; Abwesenheit größer als Aufenthaltstage","")&amp;IF(R457=1,"; Ein- und Auszug am selben Tag (Zählregel laut Vertrag prüfen)","")&amp;IF(S457=1,"; Kein Aufenthaltstag im Abrechnungsmonat",""),3,400)</f>
        <v/>
      </c>
      <c r="J457" s="22">
        <f>IF(LEN(B457)+LEN(C457)+LEN(D457)+LEN(E457)+LEN(F457)&gt;0,1,0)</f>
        <v/>
      </c>
      <c r="K457" s="22">
        <f>IF(J457=1,IF(ISNUMBER(D457),0,1),0)</f>
        <v/>
      </c>
      <c r="L457" s="22">
        <f>IF(LEN(E457)&gt;0,IF(ISNUMBER(E457),0,1),0)</f>
        <v/>
      </c>
      <c r="M457" s="22">
        <f>IF(ISNUMBER(D457),IF(ISNUMBER(E457),IF(_xlfn.DAYS(DATE(YEAR(E457),MONTH(E457),DAY(E457)),DATE(YEAR(D457),MONTH(D457),DAY(D457)))&lt;0,1,0),0),0)</f>
        <v/>
      </c>
      <c r="N457" s="22">
        <f>IF(J457=1,IF(LEN(B457)&gt;0,0,1),0)</f>
        <v/>
      </c>
      <c r="O457" s="22">
        <f>IF(LEN(B457)&gt;0,IF(SUMPRODUCT(($B$5:$B$504=B457)*1)&gt;1,1,0),0)</f>
        <v/>
      </c>
      <c r="P457" s="22">
        <f>IF(LEN(F457)&gt;0,IF(ISNUMBER(F457),IF(F457&lt;0,1,IF(F457&lt;&gt;INT(F457),1,0)),1),0)</f>
        <v/>
      </c>
      <c r="Q457" s="22">
        <f>IF(ISNUMBER(F457),IF(ISNUMBER(Eingaben!$C$16),IF(F457&gt;G457,1,0),0),0)</f>
        <v/>
      </c>
      <c r="R457" s="22">
        <f>IF(ISNUMBER(D457),IF(ISNUMBER(E457),IF(_xlfn.DAYS(DATE(YEAR(E457),MONTH(E457),DAY(E457)),DATE(YEAR(D457),MONTH(D457),DAY(D457)))=0,1,0),0),0)</f>
        <v/>
      </c>
      <c r="S457" s="22">
        <f>IF(J457=1,IF(ISNUMBER(Eingaben!$C$16),IF(K457+L457+M457+R457=0,IF(G457=0,1,0),0),0),0)</f>
        <v/>
      </c>
    </row>
    <row r="458">
      <c r="A458" s="22" t="n">
        <v>454</v>
      </c>
      <c r="B458" s="24" t="n"/>
      <c r="C458" s="24" t="n"/>
      <c r="D458" s="25" t="n"/>
      <c r="E458" s="25" t="n"/>
      <c r="F458" s="26" t="n"/>
      <c r="G458" s="27">
        <f>IF(ISNUMBER(Eingaben!$C$16),IF(ISNUMBER(D458),IF(LEN(E458)=0,MAX(0,_xlfn.DAYS(Eingaben!$C$17,MAX(DATE(YEAR(D458),MONTH(D458),DAY(D458)),Eingaben!$C$16))+1),IF(ISNUMBER(E458),IF(_xlfn.DAYS(DATE(YEAR(E458),MONTH(E458),DAY(E458)),DATE(YEAR(D458),MONTH(D458),DAY(D458)))&lt;0,0,MAX(0,MIN(_xlfn.DAYS(Eingaben!$C$17,MAX(DATE(YEAR(D458),MONTH(D458),DAY(D458)),Eingaben!$C$16)),MAX(_xlfn.DAYS(DATE(YEAR(E458),MONTH(E458),DAY(E458)),MAX(DATE(YEAR(D458),MONTH(D458),DAY(D458)),Eingaben!$C$16))-1+Eingaben!$C$19,_xlfn.DAYS(DATE(YEAR(D458),MONTH(D458),DAY(D458)),MAX(DATE(YEAR(D458),MONTH(D458),DAY(D458)),Eingaben!$C$16))))+1)),0)),0),0)</f>
        <v/>
      </c>
      <c r="H458" s="27">
        <f>MAX(0,G458-IF(ISNUMBER(F458),MAX(0,F458),0))</f>
        <v/>
      </c>
      <c r="I458" s="27">
        <f>MID(IF(K458=1,"; Einzug fehlt oder ist kein Datum","")&amp;IF(L458=1,"; Auszug ist kein Datum","")&amp;IF(M458=1,"; Auszug liegt vor Einzug","")&amp;IF(N458=1,"; Bewohner-ID fehlt","")&amp;IF(O458=1,"; Bewohner-ID doppelt","")&amp;IF(P458=1,"; Abwesenheitstage ungültig (ganze Zahl ab 0)","")&amp;IF(Q458=1,"; Abwesenheit größer als Aufenthaltstage","")&amp;IF(R458=1,"; Ein- und Auszug am selben Tag (Zählregel laut Vertrag prüfen)","")&amp;IF(S458=1,"; Kein Aufenthaltstag im Abrechnungsmonat",""),3,400)</f>
        <v/>
      </c>
      <c r="J458" s="22">
        <f>IF(LEN(B458)+LEN(C458)+LEN(D458)+LEN(E458)+LEN(F458)&gt;0,1,0)</f>
        <v/>
      </c>
      <c r="K458" s="22">
        <f>IF(J458=1,IF(ISNUMBER(D458),0,1),0)</f>
        <v/>
      </c>
      <c r="L458" s="22">
        <f>IF(LEN(E458)&gt;0,IF(ISNUMBER(E458),0,1),0)</f>
        <v/>
      </c>
      <c r="M458" s="22">
        <f>IF(ISNUMBER(D458),IF(ISNUMBER(E458),IF(_xlfn.DAYS(DATE(YEAR(E458),MONTH(E458),DAY(E458)),DATE(YEAR(D458),MONTH(D458),DAY(D458)))&lt;0,1,0),0),0)</f>
        <v/>
      </c>
      <c r="N458" s="22">
        <f>IF(J458=1,IF(LEN(B458)&gt;0,0,1),0)</f>
        <v/>
      </c>
      <c r="O458" s="22">
        <f>IF(LEN(B458)&gt;0,IF(SUMPRODUCT(($B$5:$B$504=B458)*1)&gt;1,1,0),0)</f>
        <v/>
      </c>
      <c r="P458" s="22">
        <f>IF(LEN(F458)&gt;0,IF(ISNUMBER(F458),IF(F458&lt;0,1,IF(F458&lt;&gt;INT(F458),1,0)),1),0)</f>
        <v/>
      </c>
      <c r="Q458" s="22">
        <f>IF(ISNUMBER(F458),IF(ISNUMBER(Eingaben!$C$16),IF(F458&gt;G458,1,0),0),0)</f>
        <v/>
      </c>
      <c r="R458" s="22">
        <f>IF(ISNUMBER(D458),IF(ISNUMBER(E458),IF(_xlfn.DAYS(DATE(YEAR(E458),MONTH(E458),DAY(E458)),DATE(YEAR(D458),MONTH(D458),DAY(D458)))=0,1,0),0),0)</f>
        <v/>
      </c>
      <c r="S458" s="22">
        <f>IF(J458=1,IF(ISNUMBER(Eingaben!$C$16),IF(K458+L458+M458+R458=0,IF(G458=0,1,0),0),0),0)</f>
        <v/>
      </c>
    </row>
    <row r="459">
      <c r="A459" s="22" t="n">
        <v>455</v>
      </c>
      <c r="B459" s="24" t="n"/>
      <c r="C459" s="24" t="n"/>
      <c r="D459" s="25" t="n"/>
      <c r="E459" s="25" t="n"/>
      <c r="F459" s="26" t="n"/>
      <c r="G459" s="27">
        <f>IF(ISNUMBER(Eingaben!$C$16),IF(ISNUMBER(D459),IF(LEN(E459)=0,MAX(0,_xlfn.DAYS(Eingaben!$C$17,MAX(DATE(YEAR(D459),MONTH(D459),DAY(D459)),Eingaben!$C$16))+1),IF(ISNUMBER(E459),IF(_xlfn.DAYS(DATE(YEAR(E459),MONTH(E459),DAY(E459)),DATE(YEAR(D459),MONTH(D459),DAY(D459)))&lt;0,0,MAX(0,MIN(_xlfn.DAYS(Eingaben!$C$17,MAX(DATE(YEAR(D459),MONTH(D459),DAY(D459)),Eingaben!$C$16)),MAX(_xlfn.DAYS(DATE(YEAR(E459),MONTH(E459),DAY(E459)),MAX(DATE(YEAR(D459),MONTH(D459),DAY(D459)),Eingaben!$C$16))-1+Eingaben!$C$19,_xlfn.DAYS(DATE(YEAR(D459),MONTH(D459),DAY(D459)),MAX(DATE(YEAR(D459),MONTH(D459),DAY(D459)),Eingaben!$C$16))))+1)),0)),0),0)</f>
        <v/>
      </c>
      <c r="H459" s="27">
        <f>MAX(0,G459-IF(ISNUMBER(F459),MAX(0,F459),0))</f>
        <v/>
      </c>
      <c r="I459" s="27">
        <f>MID(IF(K459=1,"; Einzug fehlt oder ist kein Datum","")&amp;IF(L459=1,"; Auszug ist kein Datum","")&amp;IF(M459=1,"; Auszug liegt vor Einzug","")&amp;IF(N459=1,"; Bewohner-ID fehlt","")&amp;IF(O459=1,"; Bewohner-ID doppelt","")&amp;IF(P459=1,"; Abwesenheitstage ungültig (ganze Zahl ab 0)","")&amp;IF(Q459=1,"; Abwesenheit größer als Aufenthaltstage","")&amp;IF(R459=1,"; Ein- und Auszug am selben Tag (Zählregel laut Vertrag prüfen)","")&amp;IF(S459=1,"; Kein Aufenthaltstag im Abrechnungsmonat",""),3,400)</f>
        <v/>
      </c>
      <c r="J459" s="22">
        <f>IF(LEN(B459)+LEN(C459)+LEN(D459)+LEN(E459)+LEN(F459)&gt;0,1,0)</f>
        <v/>
      </c>
      <c r="K459" s="22">
        <f>IF(J459=1,IF(ISNUMBER(D459),0,1),0)</f>
        <v/>
      </c>
      <c r="L459" s="22">
        <f>IF(LEN(E459)&gt;0,IF(ISNUMBER(E459),0,1),0)</f>
        <v/>
      </c>
      <c r="M459" s="22">
        <f>IF(ISNUMBER(D459),IF(ISNUMBER(E459),IF(_xlfn.DAYS(DATE(YEAR(E459),MONTH(E459),DAY(E459)),DATE(YEAR(D459),MONTH(D459),DAY(D459)))&lt;0,1,0),0),0)</f>
        <v/>
      </c>
      <c r="N459" s="22">
        <f>IF(J459=1,IF(LEN(B459)&gt;0,0,1),0)</f>
        <v/>
      </c>
      <c r="O459" s="22">
        <f>IF(LEN(B459)&gt;0,IF(SUMPRODUCT(($B$5:$B$504=B459)*1)&gt;1,1,0),0)</f>
        <v/>
      </c>
      <c r="P459" s="22">
        <f>IF(LEN(F459)&gt;0,IF(ISNUMBER(F459),IF(F459&lt;0,1,IF(F459&lt;&gt;INT(F459),1,0)),1),0)</f>
        <v/>
      </c>
      <c r="Q459" s="22">
        <f>IF(ISNUMBER(F459),IF(ISNUMBER(Eingaben!$C$16),IF(F459&gt;G459,1,0),0),0)</f>
        <v/>
      </c>
      <c r="R459" s="22">
        <f>IF(ISNUMBER(D459),IF(ISNUMBER(E459),IF(_xlfn.DAYS(DATE(YEAR(E459),MONTH(E459),DAY(E459)),DATE(YEAR(D459),MONTH(D459),DAY(D459)))=0,1,0),0),0)</f>
        <v/>
      </c>
      <c r="S459" s="22">
        <f>IF(J459=1,IF(ISNUMBER(Eingaben!$C$16),IF(K459+L459+M459+R459=0,IF(G459=0,1,0),0),0),0)</f>
        <v/>
      </c>
    </row>
    <row r="460">
      <c r="A460" s="22" t="n">
        <v>456</v>
      </c>
      <c r="B460" s="24" t="n"/>
      <c r="C460" s="24" t="n"/>
      <c r="D460" s="25" t="n"/>
      <c r="E460" s="25" t="n"/>
      <c r="F460" s="26" t="n"/>
      <c r="G460" s="27">
        <f>IF(ISNUMBER(Eingaben!$C$16),IF(ISNUMBER(D460),IF(LEN(E460)=0,MAX(0,_xlfn.DAYS(Eingaben!$C$17,MAX(DATE(YEAR(D460),MONTH(D460),DAY(D460)),Eingaben!$C$16))+1),IF(ISNUMBER(E460),IF(_xlfn.DAYS(DATE(YEAR(E460),MONTH(E460),DAY(E460)),DATE(YEAR(D460),MONTH(D460),DAY(D460)))&lt;0,0,MAX(0,MIN(_xlfn.DAYS(Eingaben!$C$17,MAX(DATE(YEAR(D460),MONTH(D460),DAY(D460)),Eingaben!$C$16)),MAX(_xlfn.DAYS(DATE(YEAR(E460),MONTH(E460),DAY(E460)),MAX(DATE(YEAR(D460),MONTH(D460),DAY(D460)),Eingaben!$C$16))-1+Eingaben!$C$19,_xlfn.DAYS(DATE(YEAR(D460),MONTH(D460),DAY(D460)),MAX(DATE(YEAR(D460),MONTH(D460),DAY(D460)),Eingaben!$C$16))))+1)),0)),0),0)</f>
        <v/>
      </c>
      <c r="H460" s="27">
        <f>MAX(0,G460-IF(ISNUMBER(F460),MAX(0,F460),0))</f>
        <v/>
      </c>
      <c r="I460" s="27">
        <f>MID(IF(K460=1,"; Einzug fehlt oder ist kein Datum","")&amp;IF(L460=1,"; Auszug ist kein Datum","")&amp;IF(M460=1,"; Auszug liegt vor Einzug","")&amp;IF(N460=1,"; Bewohner-ID fehlt","")&amp;IF(O460=1,"; Bewohner-ID doppelt","")&amp;IF(P460=1,"; Abwesenheitstage ungültig (ganze Zahl ab 0)","")&amp;IF(Q460=1,"; Abwesenheit größer als Aufenthaltstage","")&amp;IF(R460=1,"; Ein- und Auszug am selben Tag (Zählregel laut Vertrag prüfen)","")&amp;IF(S460=1,"; Kein Aufenthaltstag im Abrechnungsmonat",""),3,400)</f>
        <v/>
      </c>
      <c r="J460" s="22">
        <f>IF(LEN(B460)+LEN(C460)+LEN(D460)+LEN(E460)+LEN(F460)&gt;0,1,0)</f>
        <v/>
      </c>
      <c r="K460" s="22">
        <f>IF(J460=1,IF(ISNUMBER(D460),0,1),0)</f>
        <v/>
      </c>
      <c r="L460" s="22">
        <f>IF(LEN(E460)&gt;0,IF(ISNUMBER(E460),0,1),0)</f>
        <v/>
      </c>
      <c r="M460" s="22">
        <f>IF(ISNUMBER(D460),IF(ISNUMBER(E460),IF(_xlfn.DAYS(DATE(YEAR(E460),MONTH(E460),DAY(E460)),DATE(YEAR(D460),MONTH(D460),DAY(D460)))&lt;0,1,0),0),0)</f>
        <v/>
      </c>
      <c r="N460" s="22">
        <f>IF(J460=1,IF(LEN(B460)&gt;0,0,1),0)</f>
        <v/>
      </c>
      <c r="O460" s="22">
        <f>IF(LEN(B460)&gt;0,IF(SUMPRODUCT(($B$5:$B$504=B460)*1)&gt;1,1,0),0)</f>
        <v/>
      </c>
      <c r="P460" s="22">
        <f>IF(LEN(F460)&gt;0,IF(ISNUMBER(F460),IF(F460&lt;0,1,IF(F460&lt;&gt;INT(F460),1,0)),1),0)</f>
        <v/>
      </c>
      <c r="Q460" s="22">
        <f>IF(ISNUMBER(F460),IF(ISNUMBER(Eingaben!$C$16),IF(F460&gt;G460,1,0),0),0)</f>
        <v/>
      </c>
      <c r="R460" s="22">
        <f>IF(ISNUMBER(D460),IF(ISNUMBER(E460),IF(_xlfn.DAYS(DATE(YEAR(E460),MONTH(E460),DAY(E460)),DATE(YEAR(D460),MONTH(D460),DAY(D460)))=0,1,0),0),0)</f>
        <v/>
      </c>
      <c r="S460" s="22">
        <f>IF(J460=1,IF(ISNUMBER(Eingaben!$C$16),IF(K460+L460+M460+R460=0,IF(G460=0,1,0),0),0),0)</f>
        <v/>
      </c>
    </row>
    <row r="461">
      <c r="A461" s="22" t="n">
        <v>457</v>
      </c>
      <c r="B461" s="24" t="n"/>
      <c r="C461" s="24" t="n"/>
      <c r="D461" s="25" t="n"/>
      <c r="E461" s="25" t="n"/>
      <c r="F461" s="26" t="n"/>
      <c r="G461" s="27">
        <f>IF(ISNUMBER(Eingaben!$C$16),IF(ISNUMBER(D461),IF(LEN(E461)=0,MAX(0,_xlfn.DAYS(Eingaben!$C$17,MAX(DATE(YEAR(D461),MONTH(D461),DAY(D461)),Eingaben!$C$16))+1),IF(ISNUMBER(E461),IF(_xlfn.DAYS(DATE(YEAR(E461),MONTH(E461),DAY(E461)),DATE(YEAR(D461),MONTH(D461),DAY(D461)))&lt;0,0,MAX(0,MIN(_xlfn.DAYS(Eingaben!$C$17,MAX(DATE(YEAR(D461),MONTH(D461),DAY(D461)),Eingaben!$C$16)),MAX(_xlfn.DAYS(DATE(YEAR(E461),MONTH(E461),DAY(E461)),MAX(DATE(YEAR(D461),MONTH(D461),DAY(D461)),Eingaben!$C$16))-1+Eingaben!$C$19,_xlfn.DAYS(DATE(YEAR(D461),MONTH(D461),DAY(D461)),MAX(DATE(YEAR(D461),MONTH(D461),DAY(D461)),Eingaben!$C$16))))+1)),0)),0),0)</f>
        <v/>
      </c>
      <c r="H461" s="27">
        <f>MAX(0,G461-IF(ISNUMBER(F461),MAX(0,F461),0))</f>
        <v/>
      </c>
      <c r="I461" s="27">
        <f>MID(IF(K461=1,"; Einzug fehlt oder ist kein Datum","")&amp;IF(L461=1,"; Auszug ist kein Datum","")&amp;IF(M461=1,"; Auszug liegt vor Einzug","")&amp;IF(N461=1,"; Bewohner-ID fehlt","")&amp;IF(O461=1,"; Bewohner-ID doppelt","")&amp;IF(P461=1,"; Abwesenheitstage ungültig (ganze Zahl ab 0)","")&amp;IF(Q461=1,"; Abwesenheit größer als Aufenthaltstage","")&amp;IF(R461=1,"; Ein- und Auszug am selben Tag (Zählregel laut Vertrag prüfen)","")&amp;IF(S461=1,"; Kein Aufenthaltstag im Abrechnungsmonat",""),3,400)</f>
        <v/>
      </c>
      <c r="J461" s="22">
        <f>IF(LEN(B461)+LEN(C461)+LEN(D461)+LEN(E461)+LEN(F461)&gt;0,1,0)</f>
        <v/>
      </c>
      <c r="K461" s="22">
        <f>IF(J461=1,IF(ISNUMBER(D461),0,1),0)</f>
        <v/>
      </c>
      <c r="L461" s="22">
        <f>IF(LEN(E461)&gt;0,IF(ISNUMBER(E461),0,1),0)</f>
        <v/>
      </c>
      <c r="M461" s="22">
        <f>IF(ISNUMBER(D461),IF(ISNUMBER(E461),IF(_xlfn.DAYS(DATE(YEAR(E461),MONTH(E461),DAY(E461)),DATE(YEAR(D461),MONTH(D461),DAY(D461)))&lt;0,1,0),0),0)</f>
        <v/>
      </c>
      <c r="N461" s="22">
        <f>IF(J461=1,IF(LEN(B461)&gt;0,0,1),0)</f>
        <v/>
      </c>
      <c r="O461" s="22">
        <f>IF(LEN(B461)&gt;0,IF(SUMPRODUCT(($B$5:$B$504=B461)*1)&gt;1,1,0),0)</f>
        <v/>
      </c>
      <c r="P461" s="22">
        <f>IF(LEN(F461)&gt;0,IF(ISNUMBER(F461),IF(F461&lt;0,1,IF(F461&lt;&gt;INT(F461),1,0)),1),0)</f>
        <v/>
      </c>
      <c r="Q461" s="22">
        <f>IF(ISNUMBER(F461),IF(ISNUMBER(Eingaben!$C$16),IF(F461&gt;G461,1,0),0),0)</f>
        <v/>
      </c>
      <c r="R461" s="22">
        <f>IF(ISNUMBER(D461),IF(ISNUMBER(E461),IF(_xlfn.DAYS(DATE(YEAR(E461),MONTH(E461),DAY(E461)),DATE(YEAR(D461),MONTH(D461),DAY(D461)))=0,1,0),0),0)</f>
        <v/>
      </c>
      <c r="S461" s="22">
        <f>IF(J461=1,IF(ISNUMBER(Eingaben!$C$16),IF(K461+L461+M461+R461=0,IF(G461=0,1,0),0),0),0)</f>
        <v/>
      </c>
    </row>
    <row r="462">
      <c r="A462" s="22" t="n">
        <v>458</v>
      </c>
      <c r="B462" s="24" t="n"/>
      <c r="C462" s="24" t="n"/>
      <c r="D462" s="25" t="n"/>
      <c r="E462" s="25" t="n"/>
      <c r="F462" s="26" t="n"/>
      <c r="G462" s="27">
        <f>IF(ISNUMBER(Eingaben!$C$16),IF(ISNUMBER(D462),IF(LEN(E462)=0,MAX(0,_xlfn.DAYS(Eingaben!$C$17,MAX(DATE(YEAR(D462),MONTH(D462),DAY(D462)),Eingaben!$C$16))+1),IF(ISNUMBER(E462),IF(_xlfn.DAYS(DATE(YEAR(E462),MONTH(E462),DAY(E462)),DATE(YEAR(D462),MONTH(D462),DAY(D462)))&lt;0,0,MAX(0,MIN(_xlfn.DAYS(Eingaben!$C$17,MAX(DATE(YEAR(D462),MONTH(D462),DAY(D462)),Eingaben!$C$16)),MAX(_xlfn.DAYS(DATE(YEAR(E462),MONTH(E462),DAY(E462)),MAX(DATE(YEAR(D462),MONTH(D462),DAY(D462)),Eingaben!$C$16))-1+Eingaben!$C$19,_xlfn.DAYS(DATE(YEAR(D462),MONTH(D462),DAY(D462)),MAX(DATE(YEAR(D462),MONTH(D462),DAY(D462)),Eingaben!$C$16))))+1)),0)),0),0)</f>
        <v/>
      </c>
      <c r="H462" s="27">
        <f>MAX(0,G462-IF(ISNUMBER(F462),MAX(0,F462),0))</f>
        <v/>
      </c>
      <c r="I462" s="27">
        <f>MID(IF(K462=1,"; Einzug fehlt oder ist kein Datum","")&amp;IF(L462=1,"; Auszug ist kein Datum","")&amp;IF(M462=1,"; Auszug liegt vor Einzug","")&amp;IF(N462=1,"; Bewohner-ID fehlt","")&amp;IF(O462=1,"; Bewohner-ID doppelt","")&amp;IF(P462=1,"; Abwesenheitstage ungültig (ganze Zahl ab 0)","")&amp;IF(Q462=1,"; Abwesenheit größer als Aufenthaltstage","")&amp;IF(R462=1,"; Ein- und Auszug am selben Tag (Zählregel laut Vertrag prüfen)","")&amp;IF(S462=1,"; Kein Aufenthaltstag im Abrechnungsmonat",""),3,400)</f>
        <v/>
      </c>
      <c r="J462" s="22">
        <f>IF(LEN(B462)+LEN(C462)+LEN(D462)+LEN(E462)+LEN(F462)&gt;0,1,0)</f>
        <v/>
      </c>
      <c r="K462" s="22">
        <f>IF(J462=1,IF(ISNUMBER(D462),0,1),0)</f>
        <v/>
      </c>
      <c r="L462" s="22">
        <f>IF(LEN(E462)&gt;0,IF(ISNUMBER(E462),0,1),0)</f>
        <v/>
      </c>
      <c r="M462" s="22">
        <f>IF(ISNUMBER(D462),IF(ISNUMBER(E462),IF(_xlfn.DAYS(DATE(YEAR(E462),MONTH(E462),DAY(E462)),DATE(YEAR(D462),MONTH(D462),DAY(D462)))&lt;0,1,0),0),0)</f>
        <v/>
      </c>
      <c r="N462" s="22">
        <f>IF(J462=1,IF(LEN(B462)&gt;0,0,1),0)</f>
        <v/>
      </c>
      <c r="O462" s="22">
        <f>IF(LEN(B462)&gt;0,IF(SUMPRODUCT(($B$5:$B$504=B462)*1)&gt;1,1,0),0)</f>
        <v/>
      </c>
      <c r="P462" s="22">
        <f>IF(LEN(F462)&gt;0,IF(ISNUMBER(F462),IF(F462&lt;0,1,IF(F462&lt;&gt;INT(F462),1,0)),1),0)</f>
        <v/>
      </c>
      <c r="Q462" s="22">
        <f>IF(ISNUMBER(F462),IF(ISNUMBER(Eingaben!$C$16),IF(F462&gt;G462,1,0),0),0)</f>
        <v/>
      </c>
      <c r="R462" s="22">
        <f>IF(ISNUMBER(D462),IF(ISNUMBER(E462),IF(_xlfn.DAYS(DATE(YEAR(E462),MONTH(E462),DAY(E462)),DATE(YEAR(D462),MONTH(D462),DAY(D462)))=0,1,0),0),0)</f>
        <v/>
      </c>
      <c r="S462" s="22">
        <f>IF(J462=1,IF(ISNUMBER(Eingaben!$C$16),IF(K462+L462+M462+R462=0,IF(G462=0,1,0),0),0),0)</f>
        <v/>
      </c>
    </row>
    <row r="463">
      <c r="A463" s="22" t="n">
        <v>459</v>
      </c>
      <c r="B463" s="24" t="n"/>
      <c r="C463" s="24" t="n"/>
      <c r="D463" s="25" t="n"/>
      <c r="E463" s="25" t="n"/>
      <c r="F463" s="26" t="n"/>
      <c r="G463" s="27">
        <f>IF(ISNUMBER(Eingaben!$C$16),IF(ISNUMBER(D463),IF(LEN(E463)=0,MAX(0,_xlfn.DAYS(Eingaben!$C$17,MAX(DATE(YEAR(D463),MONTH(D463),DAY(D463)),Eingaben!$C$16))+1),IF(ISNUMBER(E463),IF(_xlfn.DAYS(DATE(YEAR(E463),MONTH(E463),DAY(E463)),DATE(YEAR(D463),MONTH(D463),DAY(D463)))&lt;0,0,MAX(0,MIN(_xlfn.DAYS(Eingaben!$C$17,MAX(DATE(YEAR(D463),MONTH(D463),DAY(D463)),Eingaben!$C$16)),MAX(_xlfn.DAYS(DATE(YEAR(E463),MONTH(E463),DAY(E463)),MAX(DATE(YEAR(D463),MONTH(D463),DAY(D463)),Eingaben!$C$16))-1+Eingaben!$C$19,_xlfn.DAYS(DATE(YEAR(D463),MONTH(D463),DAY(D463)),MAX(DATE(YEAR(D463),MONTH(D463),DAY(D463)),Eingaben!$C$16))))+1)),0)),0),0)</f>
        <v/>
      </c>
      <c r="H463" s="27">
        <f>MAX(0,G463-IF(ISNUMBER(F463),MAX(0,F463),0))</f>
        <v/>
      </c>
      <c r="I463" s="27">
        <f>MID(IF(K463=1,"; Einzug fehlt oder ist kein Datum","")&amp;IF(L463=1,"; Auszug ist kein Datum","")&amp;IF(M463=1,"; Auszug liegt vor Einzug","")&amp;IF(N463=1,"; Bewohner-ID fehlt","")&amp;IF(O463=1,"; Bewohner-ID doppelt","")&amp;IF(P463=1,"; Abwesenheitstage ungültig (ganze Zahl ab 0)","")&amp;IF(Q463=1,"; Abwesenheit größer als Aufenthaltstage","")&amp;IF(R463=1,"; Ein- und Auszug am selben Tag (Zählregel laut Vertrag prüfen)","")&amp;IF(S463=1,"; Kein Aufenthaltstag im Abrechnungsmonat",""),3,400)</f>
        <v/>
      </c>
      <c r="J463" s="22">
        <f>IF(LEN(B463)+LEN(C463)+LEN(D463)+LEN(E463)+LEN(F463)&gt;0,1,0)</f>
        <v/>
      </c>
      <c r="K463" s="22">
        <f>IF(J463=1,IF(ISNUMBER(D463),0,1),0)</f>
        <v/>
      </c>
      <c r="L463" s="22">
        <f>IF(LEN(E463)&gt;0,IF(ISNUMBER(E463),0,1),0)</f>
        <v/>
      </c>
      <c r="M463" s="22">
        <f>IF(ISNUMBER(D463),IF(ISNUMBER(E463),IF(_xlfn.DAYS(DATE(YEAR(E463),MONTH(E463),DAY(E463)),DATE(YEAR(D463),MONTH(D463),DAY(D463)))&lt;0,1,0),0),0)</f>
        <v/>
      </c>
      <c r="N463" s="22">
        <f>IF(J463=1,IF(LEN(B463)&gt;0,0,1),0)</f>
        <v/>
      </c>
      <c r="O463" s="22">
        <f>IF(LEN(B463)&gt;0,IF(SUMPRODUCT(($B$5:$B$504=B463)*1)&gt;1,1,0),0)</f>
        <v/>
      </c>
      <c r="P463" s="22">
        <f>IF(LEN(F463)&gt;0,IF(ISNUMBER(F463),IF(F463&lt;0,1,IF(F463&lt;&gt;INT(F463),1,0)),1),0)</f>
        <v/>
      </c>
      <c r="Q463" s="22">
        <f>IF(ISNUMBER(F463),IF(ISNUMBER(Eingaben!$C$16),IF(F463&gt;G463,1,0),0),0)</f>
        <v/>
      </c>
      <c r="R463" s="22">
        <f>IF(ISNUMBER(D463),IF(ISNUMBER(E463),IF(_xlfn.DAYS(DATE(YEAR(E463),MONTH(E463),DAY(E463)),DATE(YEAR(D463),MONTH(D463),DAY(D463)))=0,1,0),0),0)</f>
        <v/>
      </c>
      <c r="S463" s="22">
        <f>IF(J463=1,IF(ISNUMBER(Eingaben!$C$16),IF(K463+L463+M463+R463=0,IF(G463=0,1,0),0),0),0)</f>
        <v/>
      </c>
    </row>
    <row r="464">
      <c r="A464" s="22" t="n">
        <v>460</v>
      </c>
      <c r="B464" s="24" t="n"/>
      <c r="C464" s="24" t="n"/>
      <c r="D464" s="25" t="n"/>
      <c r="E464" s="25" t="n"/>
      <c r="F464" s="26" t="n"/>
      <c r="G464" s="27">
        <f>IF(ISNUMBER(Eingaben!$C$16),IF(ISNUMBER(D464),IF(LEN(E464)=0,MAX(0,_xlfn.DAYS(Eingaben!$C$17,MAX(DATE(YEAR(D464),MONTH(D464),DAY(D464)),Eingaben!$C$16))+1),IF(ISNUMBER(E464),IF(_xlfn.DAYS(DATE(YEAR(E464),MONTH(E464),DAY(E464)),DATE(YEAR(D464),MONTH(D464),DAY(D464)))&lt;0,0,MAX(0,MIN(_xlfn.DAYS(Eingaben!$C$17,MAX(DATE(YEAR(D464),MONTH(D464),DAY(D464)),Eingaben!$C$16)),MAX(_xlfn.DAYS(DATE(YEAR(E464),MONTH(E464),DAY(E464)),MAX(DATE(YEAR(D464),MONTH(D464),DAY(D464)),Eingaben!$C$16))-1+Eingaben!$C$19,_xlfn.DAYS(DATE(YEAR(D464),MONTH(D464),DAY(D464)),MAX(DATE(YEAR(D464),MONTH(D464),DAY(D464)),Eingaben!$C$16))))+1)),0)),0),0)</f>
        <v/>
      </c>
      <c r="H464" s="27">
        <f>MAX(0,G464-IF(ISNUMBER(F464),MAX(0,F464),0))</f>
        <v/>
      </c>
      <c r="I464" s="27">
        <f>MID(IF(K464=1,"; Einzug fehlt oder ist kein Datum","")&amp;IF(L464=1,"; Auszug ist kein Datum","")&amp;IF(M464=1,"; Auszug liegt vor Einzug","")&amp;IF(N464=1,"; Bewohner-ID fehlt","")&amp;IF(O464=1,"; Bewohner-ID doppelt","")&amp;IF(P464=1,"; Abwesenheitstage ungültig (ganze Zahl ab 0)","")&amp;IF(Q464=1,"; Abwesenheit größer als Aufenthaltstage","")&amp;IF(R464=1,"; Ein- und Auszug am selben Tag (Zählregel laut Vertrag prüfen)","")&amp;IF(S464=1,"; Kein Aufenthaltstag im Abrechnungsmonat",""),3,400)</f>
        <v/>
      </c>
      <c r="J464" s="22">
        <f>IF(LEN(B464)+LEN(C464)+LEN(D464)+LEN(E464)+LEN(F464)&gt;0,1,0)</f>
        <v/>
      </c>
      <c r="K464" s="22">
        <f>IF(J464=1,IF(ISNUMBER(D464),0,1),0)</f>
        <v/>
      </c>
      <c r="L464" s="22">
        <f>IF(LEN(E464)&gt;0,IF(ISNUMBER(E464),0,1),0)</f>
        <v/>
      </c>
      <c r="M464" s="22">
        <f>IF(ISNUMBER(D464),IF(ISNUMBER(E464),IF(_xlfn.DAYS(DATE(YEAR(E464),MONTH(E464),DAY(E464)),DATE(YEAR(D464),MONTH(D464),DAY(D464)))&lt;0,1,0),0),0)</f>
        <v/>
      </c>
      <c r="N464" s="22">
        <f>IF(J464=1,IF(LEN(B464)&gt;0,0,1),0)</f>
        <v/>
      </c>
      <c r="O464" s="22">
        <f>IF(LEN(B464)&gt;0,IF(SUMPRODUCT(($B$5:$B$504=B464)*1)&gt;1,1,0),0)</f>
        <v/>
      </c>
      <c r="P464" s="22">
        <f>IF(LEN(F464)&gt;0,IF(ISNUMBER(F464),IF(F464&lt;0,1,IF(F464&lt;&gt;INT(F464),1,0)),1),0)</f>
        <v/>
      </c>
      <c r="Q464" s="22">
        <f>IF(ISNUMBER(F464),IF(ISNUMBER(Eingaben!$C$16),IF(F464&gt;G464,1,0),0),0)</f>
        <v/>
      </c>
      <c r="R464" s="22">
        <f>IF(ISNUMBER(D464),IF(ISNUMBER(E464),IF(_xlfn.DAYS(DATE(YEAR(E464),MONTH(E464),DAY(E464)),DATE(YEAR(D464),MONTH(D464),DAY(D464)))=0,1,0),0),0)</f>
        <v/>
      </c>
      <c r="S464" s="22">
        <f>IF(J464=1,IF(ISNUMBER(Eingaben!$C$16),IF(K464+L464+M464+R464=0,IF(G464=0,1,0),0),0),0)</f>
        <v/>
      </c>
    </row>
    <row r="465">
      <c r="A465" s="22" t="n">
        <v>461</v>
      </c>
      <c r="B465" s="24" t="n"/>
      <c r="C465" s="24" t="n"/>
      <c r="D465" s="25" t="n"/>
      <c r="E465" s="25" t="n"/>
      <c r="F465" s="26" t="n"/>
      <c r="G465" s="27">
        <f>IF(ISNUMBER(Eingaben!$C$16),IF(ISNUMBER(D465),IF(LEN(E465)=0,MAX(0,_xlfn.DAYS(Eingaben!$C$17,MAX(DATE(YEAR(D465),MONTH(D465),DAY(D465)),Eingaben!$C$16))+1),IF(ISNUMBER(E465),IF(_xlfn.DAYS(DATE(YEAR(E465),MONTH(E465),DAY(E465)),DATE(YEAR(D465),MONTH(D465),DAY(D465)))&lt;0,0,MAX(0,MIN(_xlfn.DAYS(Eingaben!$C$17,MAX(DATE(YEAR(D465),MONTH(D465),DAY(D465)),Eingaben!$C$16)),MAX(_xlfn.DAYS(DATE(YEAR(E465),MONTH(E465),DAY(E465)),MAX(DATE(YEAR(D465),MONTH(D465),DAY(D465)),Eingaben!$C$16))-1+Eingaben!$C$19,_xlfn.DAYS(DATE(YEAR(D465),MONTH(D465),DAY(D465)),MAX(DATE(YEAR(D465),MONTH(D465),DAY(D465)),Eingaben!$C$16))))+1)),0)),0),0)</f>
        <v/>
      </c>
      <c r="H465" s="27">
        <f>MAX(0,G465-IF(ISNUMBER(F465),MAX(0,F465),0))</f>
        <v/>
      </c>
      <c r="I465" s="27">
        <f>MID(IF(K465=1,"; Einzug fehlt oder ist kein Datum","")&amp;IF(L465=1,"; Auszug ist kein Datum","")&amp;IF(M465=1,"; Auszug liegt vor Einzug","")&amp;IF(N465=1,"; Bewohner-ID fehlt","")&amp;IF(O465=1,"; Bewohner-ID doppelt","")&amp;IF(P465=1,"; Abwesenheitstage ungültig (ganze Zahl ab 0)","")&amp;IF(Q465=1,"; Abwesenheit größer als Aufenthaltstage","")&amp;IF(R465=1,"; Ein- und Auszug am selben Tag (Zählregel laut Vertrag prüfen)","")&amp;IF(S465=1,"; Kein Aufenthaltstag im Abrechnungsmonat",""),3,400)</f>
        <v/>
      </c>
      <c r="J465" s="22">
        <f>IF(LEN(B465)+LEN(C465)+LEN(D465)+LEN(E465)+LEN(F465)&gt;0,1,0)</f>
        <v/>
      </c>
      <c r="K465" s="22">
        <f>IF(J465=1,IF(ISNUMBER(D465),0,1),0)</f>
        <v/>
      </c>
      <c r="L465" s="22">
        <f>IF(LEN(E465)&gt;0,IF(ISNUMBER(E465),0,1),0)</f>
        <v/>
      </c>
      <c r="M465" s="22">
        <f>IF(ISNUMBER(D465),IF(ISNUMBER(E465),IF(_xlfn.DAYS(DATE(YEAR(E465),MONTH(E465),DAY(E465)),DATE(YEAR(D465),MONTH(D465),DAY(D465)))&lt;0,1,0),0),0)</f>
        <v/>
      </c>
      <c r="N465" s="22">
        <f>IF(J465=1,IF(LEN(B465)&gt;0,0,1),0)</f>
        <v/>
      </c>
      <c r="O465" s="22">
        <f>IF(LEN(B465)&gt;0,IF(SUMPRODUCT(($B$5:$B$504=B465)*1)&gt;1,1,0),0)</f>
        <v/>
      </c>
      <c r="P465" s="22">
        <f>IF(LEN(F465)&gt;0,IF(ISNUMBER(F465),IF(F465&lt;0,1,IF(F465&lt;&gt;INT(F465),1,0)),1),0)</f>
        <v/>
      </c>
      <c r="Q465" s="22">
        <f>IF(ISNUMBER(F465),IF(ISNUMBER(Eingaben!$C$16),IF(F465&gt;G465,1,0),0),0)</f>
        <v/>
      </c>
      <c r="R465" s="22">
        <f>IF(ISNUMBER(D465),IF(ISNUMBER(E465),IF(_xlfn.DAYS(DATE(YEAR(E465),MONTH(E465),DAY(E465)),DATE(YEAR(D465),MONTH(D465),DAY(D465)))=0,1,0),0),0)</f>
        <v/>
      </c>
      <c r="S465" s="22">
        <f>IF(J465=1,IF(ISNUMBER(Eingaben!$C$16),IF(K465+L465+M465+R465=0,IF(G465=0,1,0),0),0),0)</f>
        <v/>
      </c>
    </row>
    <row r="466">
      <c r="A466" s="22" t="n">
        <v>462</v>
      </c>
      <c r="B466" s="24" t="n"/>
      <c r="C466" s="24" t="n"/>
      <c r="D466" s="25" t="n"/>
      <c r="E466" s="25" t="n"/>
      <c r="F466" s="26" t="n"/>
      <c r="G466" s="27">
        <f>IF(ISNUMBER(Eingaben!$C$16),IF(ISNUMBER(D466),IF(LEN(E466)=0,MAX(0,_xlfn.DAYS(Eingaben!$C$17,MAX(DATE(YEAR(D466),MONTH(D466),DAY(D466)),Eingaben!$C$16))+1),IF(ISNUMBER(E466),IF(_xlfn.DAYS(DATE(YEAR(E466),MONTH(E466),DAY(E466)),DATE(YEAR(D466),MONTH(D466),DAY(D466)))&lt;0,0,MAX(0,MIN(_xlfn.DAYS(Eingaben!$C$17,MAX(DATE(YEAR(D466),MONTH(D466),DAY(D466)),Eingaben!$C$16)),MAX(_xlfn.DAYS(DATE(YEAR(E466),MONTH(E466),DAY(E466)),MAX(DATE(YEAR(D466),MONTH(D466),DAY(D466)),Eingaben!$C$16))-1+Eingaben!$C$19,_xlfn.DAYS(DATE(YEAR(D466),MONTH(D466),DAY(D466)),MAX(DATE(YEAR(D466),MONTH(D466),DAY(D466)),Eingaben!$C$16))))+1)),0)),0),0)</f>
        <v/>
      </c>
      <c r="H466" s="27">
        <f>MAX(0,G466-IF(ISNUMBER(F466),MAX(0,F466),0))</f>
        <v/>
      </c>
      <c r="I466" s="27">
        <f>MID(IF(K466=1,"; Einzug fehlt oder ist kein Datum","")&amp;IF(L466=1,"; Auszug ist kein Datum","")&amp;IF(M466=1,"; Auszug liegt vor Einzug","")&amp;IF(N466=1,"; Bewohner-ID fehlt","")&amp;IF(O466=1,"; Bewohner-ID doppelt","")&amp;IF(P466=1,"; Abwesenheitstage ungültig (ganze Zahl ab 0)","")&amp;IF(Q466=1,"; Abwesenheit größer als Aufenthaltstage","")&amp;IF(R466=1,"; Ein- und Auszug am selben Tag (Zählregel laut Vertrag prüfen)","")&amp;IF(S466=1,"; Kein Aufenthaltstag im Abrechnungsmonat",""),3,400)</f>
        <v/>
      </c>
      <c r="J466" s="22">
        <f>IF(LEN(B466)+LEN(C466)+LEN(D466)+LEN(E466)+LEN(F466)&gt;0,1,0)</f>
        <v/>
      </c>
      <c r="K466" s="22">
        <f>IF(J466=1,IF(ISNUMBER(D466),0,1),0)</f>
        <v/>
      </c>
      <c r="L466" s="22">
        <f>IF(LEN(E466)&gt;0,IF(ISNUMBER(E466),0,1),0)</f>
        <v/>
      </c>
      <c r="M466" s="22">
        <f>IF(ISNUMBER(D466),IF(ISNUMBER(E466),IF(_xlfn.DAYS(DATE(YEAR(E466),MONTH(E466),DAY(E466)),DATE(YEAR(D466),MONTH(D466),DAY(D466)))&lt;0,1,0),0),0)</f>
        <v/>
      </c>
      <c r="N466" s="22">
        <f>IF(J466=1,IF(LEN(B466)&gt;0,0,1),0)</f>
        <v/>
      </c>
      <c r="O466" s="22">
        <f>IF(LEN(B466)&gt;0,IF(SUMPRODUCT(($B$5:$B$504=B466)*1)&gt;1,1,0),0)</f>
        <v/>
      </c>
      <c r="P466" s="22">
        <f>IF(LEN(F466)&gt;0,IF(ISNUMBER(F466),IF(F466&lt;0,1,IF(F466&lt;&gt;INT(F466),1,0)),1),0)</f>
        <v/>
      </c>
      <c r="Q466" s="22">
        <f>IF(ISNUMBER(F466),IF(ISNUMBER(Eingaben!$C$16),IF(F466&gt;G466,1,0),0),0)</f>
        <v/>
      </c>
      <c r="R466" s="22">
        <f>IF(ISNUMBER(D466),IF(ISNUMBER(E466),IF(_xlfn.DAYS(DATE(YEAR(E466),MONTH(E466),DAY(E466)),DATE(YEAR(D466),MONTH(D466),DAY(D466)))=0,1,0),0),0)</f>
        <v/>
      </c>
      <c r="S466" s="22">
        <f>IF(J466=1,IF(ISNUMBER(Eingaben!$C$16),IF(K466+L466+M466+R466=0,IF(G466=0,1,0),0),0),0)</f>
        <v/>
      </c>
    </row>
    <row r="467">
      <c r="A467" s="22" t="n">
        <v>463</v>
      </c>
      <c r="B467" s="24" t="n"/>
      <c r="C467" s="24" t="n"/>
      <c r="D467" s="25" t="n"/>
      <c r="E467" s="25" t="n"/>
      <c r="F467" s="26" t="n"/>
      <c r="G467" s="27">
        <f>IF(ISNUMBER(Eingaben!$C$16),IF(ISNUMBER(D467),IF(LEN(E467)=0,MAX(0,_xlfn.DAYS(Eingaben!$C$17,MAX(DATE(YEAR(D467),MONTH(D467),DAY(D467)),Eingaben!$C$16))+1),IF(ISNUMBER(E467),IF(_xlfn.DAYS(DATE(YEAR(E467),MONTH(E467),DAY(E467)),DATE(YEAR(D467),MONTH(D467),DAY(D467)))&lt;0,0,MAX(0,MIN(_xlfn.DAYS(Eingaben!$C$17,MAX(DATE(YEAR(D467),MONTH(D467),DAY(D467)),Eingaben!$C$16)),MAX(_xlfn.DAYS(DATE(YEAR(E467),MONTH(E467),DAY(E467)),MAX(DATE(YEAR(D467),MONTH(D467),DAY(D467)),Eingaben!$C$16))-1+Eingaben!$C$19,_xlfn.DAYS(DATE(YEAR(D467),MONTH(D467),DAY(D467)),MAX(DATE(YEAR(D467),MONTH(D467),DAY(D467)),Eingaben!$C$16))))+1)),0)),0),0)</f>
        <v/>
      </c>
      <c r="H467" s="27">
        <f>MAX(0,G467-IF(ISNUMBER(F467),MAX(0,F467),0))</f>
        <v/>
      </c>
      <c r="I467" s="27">
        <f>MID(IF(K467=1,"; Einzug fehlt oder ist kein Datum","")&amp;IF(L467=1,"; Auszug ist kein Datum","")&amp;IF(M467=1,"; Auszug liegt vor Einzug","")&amp;IF(N467=1,"; Bewohner-ID fehlt","")&amp;IF(O467=1,"; Bewohner-ID doppelt","")&amp;IF(P467=1,"; Abwesenheitstage ungültig (ganze Zahl ab 0)","")&amp;IF(Q467=1,"; Abwesenheit größer als Aufenthaltstage","")&amp;IF(R467=1,"; Ein- und Auszug am selben Tag (Zählregel laut Vertrag prüfen)","")&amp;IF(S467=1,"; Kein Aufenthaltstag im Abrechnungsmonat",""),3,400)</f>
        <v/>
      </c>
      <c r="J467" s="22">
        <f>IF(LEN(B467)+LEN(C467)+LEN(D467)+LEN(E467)+LEN(F467)&gt;0,1,0)</f>
        <v/>
      </c>
      <c r="K467" s="22">
        <f>IF(J467=1,IF(ISNUMBER(D467),0,1),0)</f>
        <v/>
      </c>
      <c r="L467" s="22">
        <f>IF(LEN(E467)&gt;0,IF(ISNUMBER(E467),0,1),0)</f>
        <v/>
      </c>
      <c r="M467" s="22">
        <f>IF(ISNUMBER(D467),IF(ISNUMBER(E467),IF(_xlfn.DAYS(DATE(YEAR(E467),MONTH(E467),DAY(E467)),DATE(YEAR(D467),MONTH(D467),DAY(D467)))&lt;0,1,0),0),0)</f>
        <v/>
      </c>
      <c r="N467" s="22">
        <f>IF(J467=1,IF(LEN(B467)&gt;0,0,1),0)</f>
        <v/>
      </c>
      <c r="O467" s="22">
        <f>IF(LEN(B467)&gt;0,IF(SUMPRODUCT(($B$5:$B$504=B467)*1)&gt;1,1,0),0)</f>
        <v/>
      </c>
      <c r="P467" s="22">
        <f>IF(LEN(F467)&gt;0,IF(ISNUMBER(F467),IF(F467&lt;0,1,IF(F467&lt;&gt;INT(F467),1,0)),1),0)</f>
        <v/>
      </c>
      <c r="Q467" s="22">
        <f>IF(ISNUMBER(F467),IF(ISNUMBER(Eingaben!$C$16),IF(F467&gt;G467,1,0),0),0)</f>
        <v/>
      </c>
      <c r="R467" s="22">
        <f>IF(ISNUMBER(D467),IF(ISNUMBER(E467),IF(_xlfn.DAYS(DATE(YEAR(E467),MONTH(E467),DAY(E467)),DATE(YEAR(D467),MONTH(D467),DAY(D467)))=0,1,0),0),0)</f>
        <v/>
      </c>
      <c r="S467" s="22">
        <f>IF(J467=1,IF(ISNUMBER(Eingaben!$C$16),IF(K467+L467+M467+R467=0,IF(G467=0,1,0),0),0),0)</f>
        <v/>
      </c>
    </row>
    <row r="468">
      <c r="A468" s="22" t="n">
        <v>464</v>
      </c>
      <c r="B468" s="24" t="n"/>
      <c r="C468" s="24" t="n"/>
      <c r="D468" s="25" t="n"/>
      <c r="E468" s="25" t="n"/>
      <c r="F468" s="26" t="n"/>
      <c r="G468" s="27">
        <f>IF(ISNUMBER(Eingaben!$C$16),IF(ISNUMBER(D468),IF(LEN(E468)=0,MAX(0,_xlfn.DAYS(Eingaben!$C$17,MAX(DATE(YEAR(D468),MONTH(D468),DAY(D468)),Eingaben!$C$16))+1),IF(ISNUMBER(E468),IF(_xlfn.DAYS(DATE(YEAR(E468),MONTH(E468),DAY(E468)),DATE(YEAR(D468),MONTH(D468),DAY(D468)))&lt;0,0,MAX(0,MIN(_xlfn.DAYS(Eingaben!$C$17,MAX(DATE(YEAR(D468),MONTH(D468),DAY(D468)),Eingaben!$C$16)),MAX(_xlfn.DAYS(DATE(YEAR(E468),MONTH(E468),DAY(E468)),MAX(DATE(YEAR(D468),MONTH(D468),DAY(D468)),Eingaben!$C$16))-1+Eingaben!$C$19,_xlfn.DAYS(DATE(YEAR(D468),MONTH(D468),DAY(D468)),MAX(DATE(YEAR(D468),MONTH(D468),DAY(D468)),Eingaben!$C$16))))+1)),0)),0),0)</f>
        <v/>
      </c>
      <c r="H468" s="27">
        <f>MAX(0,G468-IF(ISNUMBER(F468),MAX(0,F468),0))</f>
        <v/>
      </c>
      <c r="I468" s="27">
        <f>MID(IF(K468=1,"; Einzug fehlt oder ist kein Datum","")&amp;IF(L468=1,"; Auszug ist kein Datum","")&amp;IF(M468=1,"; Auszug liegt vor Einzug","")&amp;IF(N468=1,"; Bewohner-ID fehlt","")&amp;IF(O468=1,"; Bewohner-ID doppelt","")&amp;IF(P468=1,"; Abwesenheitstage ungültig (ganze Zahl ab 0)","")&amp;IF(Q468=1,"; Abwesenheit größer als Aufenthaltstage","")&amp;IF(R468=1,"; Ein- und Auszug am selben Tag (Zählregel laut Vertrag prüfen)","")&amp;IF(S468=1,"; Kein Aufenthaltstag im Abrechnungsmonat",""),3,400)</f>
        <v/>
      </c>
      <c r="J468" s="22">
        <f>IF(LEN(B468)+LEN(C468)+LEN(D468)+LEN(E468)+LEN(F468)&gt;0,1,0)</f>
        <v/>
      </c>
      <c r="K468" s="22">
        <f>IF(J468=1,IF(ISNUMBER(D468),0,1),0)</f>
        <v/>
      </c>
      <c r="L468" s="22">
        <f>IF(LEN(E468)&gt;0,IF(ISNUMBER(E468),0,1),0)</f>
        <v/>
      </c>
      <c r="M468" s="22">
        <f>IF(ISNUMBER(D468),IF(ISNUMBER(E468),IF(_xlfn.DAYS(DATE(YEAR(E468),MONTH(E468),DAY(E468)),DATE(YEAR(D468),MONTH(D468),DAY(D468)))&lt;0,1,0),0),0)</f>
        <v/>
      </c>
      <c r="N468" s="22">
        <f>IF(J468=1,IF(LEN(B468)&gt;0,0,1),0)</f>
        <v/>
      </c>
      <c r="O468" s="22">
        <f>IF(LEN(B468)&gt;0,IF(SUMPRODUCT(($B$5:$B$504=B468)*1)&gt;1,1,0),0)</f>
        <v/>
      </c>
      <c r="P468" s="22">
        <f>IF(LEN(F468)&gt;0,IF(ISNUMBER(F468),IF(F468&lt;0,1,IF(F468&lt;&gt;INT(F468),1,0)),1),0)</f>
        <v/>
      </c>
      <c r="Q468" s="22">
        <f>IF(ISNUMBER(F468),IF(ISNUMBER(Eingaben!$C$16),IF(F468&gt;G468,1,0),0),0)</f>
        <v/>
      </c>
      <c r="R468" s="22">
        <f>IF(ISNUMBER(D468),IF(ISNUMBER(E468),IF(_xlfn.DAYS(DATE(YEAR(E468),MONTH(E468),DAY(E468)),DATE(YEAR(D468),MONTH(D468),DAY(D468)))=0,1,0),0),0)</f>
        <v/>
      </c>
      <c r="S468" s="22">
        <f>IF(J468=1,IF(ISNUMBER(Eingaben!$C$16),IF(K468+L468+M468+R468=0,IF(G468=0,1,0),0),0),0)</f>
        <v/>
      </c>
    </row>
    <row r="469">
      <c r="A469" s="22" t="n">
        <v>465</v>
      </c>
      <c r="B469" s="24" t="n"/>
      <c r="C469" s="24" t="n"/>
      <c r="D469" s="25" t="n"/>
      <c r="E469" s="25" t="n"/>
      <c r="F469" s="26" t="n"/>
      <c r="G469" s="27">
        <f>IF(ISNUMBER(Eingaben!$C$16),IF(ISNUMBER(D469),IF(LEN(E469)=0,MAX(0,_xlfn.DAYS(Eingaben!$C$17,MAX(DATE(YEAR(D469),MONTH(D469),DAY(D469)),Eingaben!$C$16))+1),IF(ISNUMBER(E469),IF(_xlfn.DAYS(DATE(YEAR(E469),MONTH(E469),DAY(E469)),DATE(YEAR(D469),MONTH(D469),DAY(D469)))&lt;0,0,MAX(0,MIN(_xlfn.DAYS(Eingaben!$C$17,MAX(DATE(YEAR(D469),MONTH(D469),DAY(D469)),Eingaben!$C$16)),MAX(_xlfn.DAYS(DATE(YEAR(E469),MONTH(E469),DAY(E469)),MAX(DATE(YEAR(D469),MONTH(D469),DAY(D469)),Eingaben!$C$16))-1+Eingaben!$C$19,_xlfn.DAYS(DATE(YEAR(D469),MONTH(D469),DAY(D469)),MAX(DATE(YEAR(D469),MONTH(D469),DAY(D469)),Eingaben!$C$16))))+1)),0)),0),0)</f>
        <v/>
      </c>
      <c r="H469" s="27">
        <f>MAX(0,G469-IF(ISNUMBER(F469),MAX(0,F469),0))</f>
        <v/>
      </c>
      <c r="I469" s="27">
        <f>MID(IF(K469=1,"; Einzug fehlt oder ist kein Datum","")&amp;IF(L469=1,"; Auszug ist kein Datum","")&amp;IF(M469=1,"; Auszug liegt vor Einzug","")&amp;IF(N469=1,"; Bewohner-ID fehlt","")&amp;IF(O469=1,"; Bewohner-ID doppelt","")&amp;IF(P469=1,"; Abwesenheitstage ungültig (ganze Zahl ab 0)","")&amp;IF(Q469=1,"; Abwesenheit größer als Aufenthaltstage","")&amp;IF(R469=1,"; Ein- und Auszug am selben Tag (Zählregel laut Vertrag prüfen)","")&amp;IF(S469=1,"; Kein Aufenthaltstag im Abrechnungsmonat",""),3,400)</f>
        <v/>
      </c>
      <c r="J469" s="22">
        <f>IF(LEN(B469)+LEN(C469)+LEN(D469)+LEN(E469)+LEN(F469)&gt;0,1,0)</f>
        <v/>
      </c>
      <c r="K469" s="22">
        <f>IF(J469=1,IF(ISNUMBER(D469),0,1),0)</f>
        <v/>
      </c>
      <c r="L469" s="22">
        <f>IF(LEN(E469)&gt;0,IF(ISNUMBER(E469),0,1),0)</f>
        <v/>
      </c>
      <c r="M469" s="22">
        <f>IF(ISNUMBER(D469),IF(ISNUMBER(E469),IF(_xlfn.DAYS(DATE(YEAR(E469),MONTH(E469),DAY(E469)),DATE(YEAR(D469),MONTH(D469),DAY(D469)))&lt;0,1,0),0),0)</f>
        <v/>
      </c>
      <c r="N469" s="22">
        <f>IF(J469=1,IF(LEN(B469)&gt;0,0,1),0)</f>
        <v/>
      </c>
      <c r="O469" s="22">
        <f>IF(LEN(B469)&gt;0,IF(SUMPRODUCT(($B$5:$B$504=B469)*1)&gt;1,1,0),0)</f>
        <v/>
      </c>
      <c r="P469" s="22">
        <f>IF(LEN(F469)&gt;0,IF(ISNUMBER(F469),IF(F469&lt;0,1,IF(F469&lt;&gt;INT(F469),1,0)),1),0)</f>
        <v/>
      </c>
      <c r="Q469" s="22">
        <f>IF(ISNUMBER(F469),IF(ISNUMBER(Eingaben!$C$16),IF(F469&gt;G469,1,0),0),0)</f>
        <v/>
      </c>
      <c r="R469" s="22">
        <f>IF(ISNUMBER(D469),IF(ISNUMBER(E469),IF(_xlfn.DAYS(DATE(YEAR(E469),MONTH(E469),DAY(E469)),DATE(YEAR(D469),MONTH(D469),DAY(D469)))=0,1,0),0),0)</f>
        <v/>
      </c>
      <c r="S469" s="22">
        <f>IF(J469=1,IF(ISNUMBER(Eingaben!$C$16),IF(K469+L469+M469+R469=0,IF(G469=0,1,0),0),0),0)</f>
        <v/>
      </c>
    </row>
    <row r="470">
      <c r="A470" s="22" t="n">
        <v>466</v>
      </c>
      <c r="B470" s="24" t="n"/>
      <c r="C470" s="24" t="n"/>
      <c r="D470" s="25" t="n"/>
      <c r="E470" s="25" t="n"/>
      <c r="F470" s="26" t="n"/>
      <c r="G470" s="27">
        <f>IF(ISNUMBER(Eingaben!$C$16),IF(ISNUMBER(D470),IF(LEN(E470)=0,MAX(0,_xlfn.DAYS(Eingaben!$C$17,MAX(DATE(YEAR(D470),MONTH(D470),DAY(D470)),Eingaben!$C$16))+1),IF(ISNUMBER(E470),IF(_xlfn.DAYS(DATE(YEAR(E470),MONTH(E470),DAY(E470)),DATE(YEAR(D470),MONTH(D470),DAY(D470)))&lt;0,0,MAX(0,MIN(_xlfn.DAYS(Eingaben!$C$17,MAX(DATE(YEAR(D470),MONTH(D470),DAY(D470)),Eingaben!$C$16)),MAX(_xlfn.DAYS(DATE(YEAR(E470),MONTH(E470),DAY(E470)),MAX(DATE(YEAR(D470),MONTH(D470),DAY(D470)),Eingaben!$C$16))-1+Eingaben!$C$19,_xlfn.DAYS(DATE(YEAR(D470),MONTH(D470),DAY(D470)),MAX(DATE(YEAR(D470),MONTH(D470),DAY(D470)),Eingaben!$C$16))))+1)),0)),0),0)</f>
        <v/>
      </c>
      <c r="H470" s="27">
        <f>MAX(0,G470-IF(ISNUMBER(F470),MAX(0,F470),0))</f>
        <v/>
      </c>
      <c r="I470" s="27">
        <f>MID(IF(K470=1,"; Einzug fehlt oder ist kein Datum","")&amp;IF(L470=1,"; Auszug ist kein Datum","")&amp;IF(M470=1,"; Auszug liegt vor Einzug","")&amp;IF(N470=1,"; Bewohner-ID fehlt","")&amp;IF(O470=1,"; Bewohner-ID doppelt","")&amp;IF(P470=1,"; Abwesenheitstage ungültig (ganze Zahl ab 0)","")&amp;IF(Q470=1,"; Abwesenheit größer als Aufenthaltstage","")&amp;IF(R470=1,"; Ein- und Auszug am selben Tag (Zählregel laut Vertrag prüfen)","")&amp;IF(S470=1,"; Kein Aufenthaltstag im Abrechnungsmonat",""),3,400)</f>
        <v/>
      </c>
      <c r="J470" s="22">
        <f>IF(LEN(B470)+LEN(C470)+LEN(D470)+LEN(E470)+LEN(F470)&gt;0,1,0)</f>
        <v/>
      </c>
      <c r="K470" s="22">
        <f>IF(J470=1,IF(ISNUMBER(D470),0,1),0)</f>
        <v/>
      </c>
      <c r="L470" s="22">
        <f>IF(LEN(E470)&gt;0,IF(ISNUMBER(E470),0,1),0)</f>
        <v/>
      </c>
      <c r="M470" s="22">
        <f>IF(ISNUMBER(D470),IF(ISNUMBER(E470),IF(_xlfn.DAYS(DATE(YEAR(E470),MONTH(E470),DAY(E470)),DATE(YEAR(D470),MONTH(D470),DAY(D470)))&lt;0,1,0),0),0)</f>
        <v/>
      </c>
      <c r="N470" s="22">
        <f>IF(J470=1,IF(LEN(B470)&gt;0,0,1),0)</f>
        <v/>
      </c>
      <c r="O470" s="22">
        <f>IF(LEN(B470)&gt;0,IF(SUMPRODUCT(($B$5:$B$504=B470)*1)&gt;1,1,0),0)</f>
        <v/>
      </c>
      <c r="P470" s="22">
        <f>IF(LEN(F470)&gt;0,IF(ISNUMBER(F470),IF(F470&lt;0,1,IF(F470&lt;&gt;INT(F470),1,0)),1),0)</f>
        <v/>
      </c>
      <c r="Q470" s="22">
        <f>IF(ISNUMBER(F470),IF(ISNUMBER(Eingaben!$C$16),IF(F470&gt;G470,1,0),0),0)</f>
        <v/>
      </c>
      <c r="R470" s="22">
        <f>IF(ISNUMBER(D470),IF(ISNUMBER(E470),IF(_xlfn.DAYS(DATE(YEAR(E470),MONTH(E470),DAY(E470)),DATE(YEAR(D470),MONTH(D470),DAY(D470)))=0,1,0),0),0)</f>
        <v/>
      </c>
      <c r="S470" s="22">
        <f>IF(J470=1,IF(ISNUMBER(Eingaben!$C$16),IF(K470+L470+M470+R470=0,IF(G470=0,1,0),0),0),0)</f>
        <v/>
      </c>
    </row>
    <row r="471">
      <c r="A471" s="22" t="n">
        <v>467</v>
      </c>
      <c r="B471" s="24" t="n"/>
      <c r="C471" s="24" t="n"/>
      <c r="D471" s="25" t="n"/>
      <c r="E471" s="25" t="n"/>
      <c r="F471" s="26" t="n"/>
      <c r="G471" s="27">
        <f>IF(ISNUMBER(Eingaben!$C$16),IF(ISNUMBER(D471),IF(LEN(E471)=0,MAX(0,_xlfn.DAYS(Eingaben!$C$17,MAX(DATE(YEAR(D471),MONTH(D471),DAY(D471)),Eingaben!$C$16))+1),IF(ISNUMBER(E471),IF(_xlfn.DAYS(DATE(YEAR(E471),MONTH(E471),DAY(E471)),DATE(YEAR(D471),MONTH(D471),DAY(D471)))&lt;0,0,MAX(0,MIN(_xlfn.DAYS(Eingaben!$C$17,MAX(DATE(YEAR(D471),MONTH(D471),DAY(D471)),Eingaben!$C$16)),MAX(_xlfn.DAYS(DATE(YEAR(E471),MONTH(E471),DAY(E471)),MAX(DATE(YEAR(D471),MONTH(D471),DAY(D471)),Eingaben!$C$16))-1+Eingaben!$C$19,_xlfn.DAYS(DATE(YEAR(D471),MONTH(D471),DAY(D471)),MAX(DATE(YEAR(D471),MONTH(D471),DAY(D471)),Eingaben!$C$16))))+1)),0)),0),0)</f>
        <v/>
      </c>
      <c r="H471" s="27">
        <f>MAX(0,G471-IF(ISNUMBER(F471),MAX(0,F471),0))</f>
        <v/>
      </c>
      <c r="I471" s="27">
        <f>MID(IF(K471=1,"; Einzug fehlt oder ist kein Datum","")&amp;IF(L471=1,"; Auszug ist kein Datum","")&amp;IF(M471=1,"; Auszug liegt vor Einzug","")&amp;IF(N471=1,"; Bewohner-ID fehlt","")&amp;IF(O471=1,"; Bewohner-ID doppelt","")&amp;IF(P471=1,"; Abwesenheitstage ungültig (ganze Zahl ab 0)","")&amp;IF(Q471=1,"; Abwesenheit größer als Aufenthaltstage","")&amp;IF(R471=1,"; Ein- und Auszug am selben Tag (Zählregel laut Vertrag prüfen)","")&amp;IF(S471=1,"; Kein Aufenthaltstag im Abrechnungsmonat",""),3,400)</f>
        <v/>
      </c>
      <c r="J471" s="22">
        <f>IF(LEN(B471)+LEN(C471)+LEN(D471)+LEN(E471)+LEN(F471)&gt;0,1,0)</f>
        <v/>
      </c>
      <c r="K471" s="22">
        <f>IF(J471=1,IF(ISNUMBER(D471),0,1),0)</f>
        <v/>
      </c>
      <c r="L471" s="22">
        <f>IF(LEN(E471)&gt;0,IF(ISNUMBER(E471),0,1),0)</f>
        <v/>
      </c>
      <c r="M471" s="22">
        <f>IF(ISNUMBER(D471),IF(ISNUMBER(E471),IF(_xlfn.DAYS(DATE(YEAR(E471),MONTH(E471),DAY(E471)),DATE(YEAR(D471),MONTH(D471),DAY(D471)))&lt;0,1,0),0),0)</f>
        <v/>
      </c>
      <c r="N471" s="22">
        <f>IF(J471=1,IF(LEN(B471)&gt;0,0,1),0)</f>
        <v/>
      </c>
      <c r="O471" s="22">
        <f>IF(LEN(B471)&gt;0,IF(SUMPRODUCT(($B$5:$B$504=B471)*1)&gt;1,1,0),0)</f>
        <v/>
      </c>
      <c r="P471" s="22">
        <f>IF(LEN(F471)&gt;0,IF(ISNUMBER(F471),IF(F471&lt;0,1,IF(F471&lt;&gt;INT(F471),1,0)),1),0)</f>
        <v/>
      </c>
      <c r="Q471" s="22">
        <f>IF(ISNUMBER(F471),IF(ISNUMBER(Eingaben!$C$16),IF(F471&gt;G471,1,0),0),0)</f>
        <v/>
      </c>
      <c r="R471" s="22">
        <f>IF(ISNUMBER(D471),IF(ISNUMBER(E471),IF(_xlfn.DAYS(DATE(YEAR(E471),MONTH(E471),DAY(E471)),DATE(YEAR(D471),MONTH(D471),DAY(D471)))=0,1,0),0),0)</f>
        <v/>
      </c>
      <c r="S471" s="22">
        <f>IF(J471=1,IF(ISNUMBER(Eingaben!$C$16),IF(K471+L471+M471+R471=0,IF(G471=0,1,0),0),0),0)</f>
        <v/>
      </c>
    </row>
    <row r="472">
      <c r="A472" s="22" t="n">
        <v>468</v>
      </c>
      <c r="B472" s="24" t="n"/>
      <c r="C472" s="24" t="n"/>
      <c r="D472" s="25" t="n"/>
      <c r="E472" s="25" t="n"/>
      <c r="F472" s="26" t="n"/>
      <c r="G472" s="27">
        <f>IF(ISNUMBER(Eingaben!$C$16),IF(ISNUMBER(D472),IF(LEN(E472)=0,MAX(0,_xlfn.DAYS(Eingaben!$C$17,MAX(DATE(YEAR(D472),MONTH(D472),DAY(D472)),Eingaben!$C$16))+1),IF(ISNUMBER(E472),IF(_xlfn.DAYS(DATE(YEAR(E472),MONTH(E472),DAY(E472)),DATE(YEAR(D472),MONTH(D472),DAY(D472)))&lt;0,0,MAX(0,MIN(_xlfn.DAYS(Eingaben!$C$17,MAX(DATE(YEAR(D472),MONTH(D472),DAY(D472)),Eingaben!$C$16)),MAX(_xlfn.DAYS(DATE(YEAR(E472),MONTH(E472),DAY(E472)),MAX(DATE(YEAR(D472),MONTH(D472),DAY(D472)),Eingaben!$C$16))-1+Eingaben!$C$19,_xlfn.DAYS(DATE(YEAR(D472),MONTH(D472),DAY(D472)),MAX(DATE(YEAR(D472),MONTH(D472),DAY(D472)),Eingaben!$C$16))))+1)),0)),0),0)</f>
        <v/>
      </c>
      <c r="H472" s="27">
        <f>MAX(0,G472-IF(ISNUMBER(F472),MAX(0,F472),0))</f>
        <v/>
      </c>
      <c r="I472" s="27">
        <f>MID(IF(K472=1,"; Einzug fehlt oder ist kein Datum","")&amp;IF(L472=1,"; Auszug ist kein Datum","")&amp;IF(M472=1,"; Auszug liegt vor Einzug","")&amp;IF(N472=1,"; Bewohner-ID fehlt","")&amp;IF(O472=1,"; Bewohner-ID doppelt","")&amp;IF(P472=1,"; Abwesenheitstage ungültig (ganze Zahl ab 0)","")&amp;IF(Q472=1,"; Abwesenheit größer als Aufenthaltstage","")&amp;IF(R472=1,"; Ein- und Auszug am selben Tag (Zählregel laut Vertrag prüfen)","")&amp;IF(S472=1,"; Kein Aufenthaltstag im Abrechnungsmonat",""),3,400)</f>
        <v/>
      </c>
      <c r="J472" s="22">
        <f>IF(LEN(B472)+LEN(C472)+LEN(D472)+LEN(E472)+LEN(F472)&gt;0,1,0)</f>
        <v/>
      </c>
      <c r="K472" s="22">
        <f>IF(J472=1,IF(ISNUMBER(D472),0,1),0)</f>
        <v/>
      </c>
      <c r="L472" s="22">
        <f>IF(LEN(E472)&gt;0,IF(ISNUMBER(E472),0,1),0)</f>
        <v/>
      </c>
      <c r="M472" s="22">
        <f>IF(ISNUMBER(D472),IF(ISNUMBER(E472),IF(_xlfn.DAYS(DATE(YEAR(E472),MONTH(E472),DAY(E472)),DATE(YEAR(D472),MONTH(D472),DAY(D472)))&lt;0,1,0),0),0)</f>
        <v/>
      </c>
      <c r="N472" s="22">
        <f>IF(J472=1,IF(LEN(B472)&gt;0,0,1),0)</f>
        <v/>
      </c>
      <c r="O472" s="22">
        <f>IF(LEN(B472)&gt;0,IF(SUMPRODUCT(($B$5:$B$504=B472)*1)&gt;1,1,0),0)</f>
        <v/>
      </c>
      <c r="P472" s="22">
        <f>IF(LEN(F472)&gt;0,IF(ISNUMBER(F472),IF(F472&lt;0,1,IF(F472&lt;&gt;INT(F472),1,0)),1),0)</f>
        <v/>
      </c>
      <c r="Q472" s="22">
        <f>IF(ISNUMBER(F472),IF(ISNUMBER(Eingaben!$C$16),IF(F472&gt;G472,1,0),0),0)</f>
        <v/>
      </c>
      <c r="R472" s="22">
        <f>IF(ISNUMBER(D472),IF(ISNUMBER(E472),IF(_xlfn.DAYS(DATE(YEAR(E472),MONTH(E472),DAY(E472)),DATE(YEAR(D472),MONTH(D472),DAY(D472)))=0,1,0),0),0)</f>
        <v/>
      </c>
      <c r="S472" s="22">
        <f>IF(J472=1,IF(ISNUMBER(Eingaben!$C$16),IF(K472+L472+M472+R472=0,IF(G472=0,1,0),0),0),0)</f>
        <v/>
      </c>
    </row>
    <row r="473">
      <c r="A473" s="22" t="n">
        <v>469</v>
      </c>
      <c r="B473" s="24" t="n"/>
      <c r="C473" s="24" t="n"/>
      <c r="D473" s="25" t="n"/>
      <c r="E473" s="25" t="n"/>
      <c r="F473" s="26" t="n"/>
      <c r="G473" s="27">
        <f>IF(ISNUMBER(Eingaben!$C$16),IF(ISNUMBER(D473),IF(LEN(E473)=0,MAX(0,_xlfn.DAYS(Eingaben!$C$17,MAX(DATE(YEAR(D473),MONTH(D473),DAY(D473)),Eingaben!$C$16))+1),IF(ISNUMBER(E473),IF(_xlfn.DAYS(DATE(YEAR(E473),MONTH(E473),DAY(E473)),DATE(YEAR(D473),MONTH(D473),DAY(D473)))&lt;0,0,MAX(0,MIN(_xlfn.DAYS(Eingaben!$C$17,MAX(DATE(YEAR(D473),MONTH(D473),DAY(D473)),Eingaben!$C$16)),MAX(_xlfn.DAYS(DATE(YEAR(E473),MONTH(E473),DAY(E473)),MAX(DATE(YEAR(D473),MONTH(D473),DAY(D473)),Eingaben!$C$16))-1+Eingaben!$C$19,_xlfn.DAYS(DATE(YEAR(D473),MONTH(D473),DAY(D473)),MAX(DATE(YEAR(D473),MONTH(D473),DAY(D473)),Eingaben!$C$16))))+1)),0)),0),0)</f>
        <v/>
      </c>
      <c r="H473" s="27">
        <f>MAX(0,G473-IF(ISNUMBER(F473),MAX(0,F473),0))</f>
        <v/>
      </c>
      <c r="I473" s="27">
        <f>MID(IF(K473=1,"; Einzug fehlt oder ist kein Datum","")&amp;IF(L473=1,"; Auszug ist kein Datum","")&amp;IF(M473=1,"; Auszug liegt vor Einzug","")&amp;IF(N473=1,"; Bewohner-ID fehlt","")&amp;IF(O473=1,"; Bewohner-ID doppelt","")&amp;IF(P473=1,"; Abwesenheitstage ungültig (ganze Zahl ab 0)","")&amp;IF(Q473=1,"; Abwesenheit größer als Aufenthaltstage","")&amp;IF(R473=1,"; Ein- und Auszug am selben Tag (Zählregel laut Vertrag prüfen)","")&amp;IF(S473=1,"; Kein Aufenthaltstag im Abrechnungsmonat",""),3,400)</f>
        <v/>
      </c>
      <c r="J473" s="22">
        <f>IF(LEN(B473)+LEN(C473)+LEN(D473)+LEN(E473)+LEN(F473)&gt;0,1,0)</f>
        <v/>
      </c>
      <c r="K473" s="22">
        <f>IF(J473=1,IF(ISNUMBER(D473),0,1),0)</f>
        <v/>
      </c>
      <c r="L473" s="22">
        <f>IF(LEN(E473)&gt;0,IF(ISNUMBER(E473),0,1),0)</f>
        <v/>
      </c>
      <c r="M473" s="22">
        <f>IF(ISNUMBER(D473),IF(ISNUMBER(E473),IF(_xlfn.DAYS(DATE(YEAR(E473),MONTH(E473),DAY(E473)),DATE(YEAR(D473),MONTH(D473),DAY(D473)))&lt;0,1,0),0),0)</f>
        <v/>
      </c>
      <c r="N473" s="22">
        <f>IF(J473=1,IF(LEN(B473)&gt;0,0,1),0)</f>
        <v/>
      </c>
      <c r="O473" s="22">
        <f>IF(LEN(B473)&gt;0,IF(SUMPRODUCT(($B$5:$B$504=B473)*1)&gt;1,1,0),0)</f>
        <v/>
      </c>
      <c r="P473" s="22">
        <f>IF(LEN(F473)&gt;0,IF(ISNUMBER(F473),IF(F473&lt;0,1,IF(F473&lt;&gt;INT(F473),1,0)),1),0)</f>
        <v/>
      </c>
      <c r="Q473" s="22">
        <f>IF(ISNUMBER(F473),IF(ISNUMBER(Eingaben!$C$16),IF(F473&gt;G473,1,0),0),0)</f>
        <v/>
      </c>
      <c r="R473" s="22">
        <f>IF(ISNUMBER(D473),IF(ISNUMBER(E473),IF(_xlfn.DAYS(DATE(YEAR(E473),MONTH(E473),DAY(E473)),DATE(YEAR(D473),MONTH(D473),DAY(D473)))=0,1,0),0),0)</f>
        <v/>
      </c>
      <c r="S473" s="22">
        <f>IF(J473=1,IF(ISNUMBER(Eingaben!$C$16),IF(K473+L473+M473+R473=0,IF(G473=0,1,0),0),0),0)</f>
        <v/>
      </c>
    </row>
    <row r="474">
      <c r="A474" s="22" t="n">
        <v>470</v>
      </c>
      <c r="B474" s="24" t="n"/>
      <c r="C474" s="24" t="n"/>
      <c r="D474" s="25" t="n"/>
      <c r="E474" s="25" t="n"/>
      <c r="F474" s="26" t="n"/>
      <c r="G474" s="27">
        <f>IF(ISNUMBER(Eingaben!$C$16),IF(ISNUMBER(D474),IF(LEN(E474)=0,MAX(0,_xlfn.DAYS(Eingaben!$C$17,MAX(DATE(YEAR(D474),MONTH(D474),DAY(D474)),Eingaben!$C$16))+1),IF(ISNUMBER(E474),IF(_xlfn.DAYS(DATE(YEAR(E474),MONTH(E474),DAY(E474)),DATE(YEAR(D474),MONTH(D474),DAY(D474)))&lt;0,0,MAX(0,MIN(_xlfn.DAYS(Eingaben!$C$17,MAX(DATE(YEAR(D474),MONTH(D474),DAY(D474)),Eingaben!$C$16)),MAX(_xlfn.DAYS(DATE(YEAR(E474),MONTH(E474),DAY(E474)),MAX(DATE(YEAR(D474),MONTH(D474),DAY(D474)),Eingaben!$C$16))-1+Eingaben!$C$19,_xlfn.DAYS(DATE(YEAR(D474),MONTH(D474),DAY(D474)),MAX(DATE(YEAR(D474),MONTH(D474),DAY(D474)),Eingaben!$C$16))))+1)),0)),0),0)</f>
        <v/>
      </c>
      <c r="H474" s="27">
        <f>MAX(0,G474-IF(ISNUMBER(F474),MAX(0,F474),0))</f>
        <v/>
      </c>
      <c r="I474" s="27">
        <f>MID(IF(K474=1,"; Einzug fehlt oder ist kein Datum","")&amp;IF(L474=1,"; Auszug ist kein Datum","")&amp;IF(M474=1,"; Auszug liegt vor Einzug","")&amp;IF(N474=1,"; Bewohner-ID fehlt","")&amp;IF(O474=1,"; Bewohner-ID doppelt","")&amp;IF(P474=1,"; Abwesenheitstage ungültig (ganze Zahl ab 0)","")&amp;IF(Q474=1,"; Abwesenheit größer als Aufenthaltstage","")&amp;IF(R474=1,"; Ein- und Auszug am selben Tag (Zählregel laut Vertrag prüfen)","")&amp;IF(S474=1,"; Kein Aufenthaltstag im Abrechnungsmonat",""),3,400)</f>
        <v/>
      </c>
      <c r="J474" s="22">
        <f>IF(LEN(B474)+LEN(C474)+LEN(D474)+LEN(E474)+LEN(F474)&gt;0,1,0)</f>
        <v/>
      </c>
      <c r="K474" s="22">
        <f>IF(J474=1,IF(ISNUMBER(D474),0,1),0)</f>
        <v/>
      </c>
      <c r="L474" s="22">
        <f>IF(LEN(E474)&gt;0,IF(ISNUMBER(E474),0,1),0)</f>
        <v/>
      </c>
      <c r="M474" s="22">
        <f>IF(ISNUMBER(D474),IF(ISNUMBER(E474),IF(_xlfn.DAYS(DATE(YEAR(E474),MONTH(E474),DAY(E474)),DATE(YEAR(D474),MONTH(D474),DAY(D474)))&lt;0,1,0),0),0)</f>
        <v/>
      </c>
      <c r="N474" s="22">
        <f>IF(J474=1,IF(LEN(B474)&gt;0,0,1),0)</f>
        <v/>
      </c>
      <c r="O474" s="22">
        <f>IF(LEN(B474)&gt;0,IF(SUMPRODUCT(($B$5:$B$504=B474)*1)&gt;1,1,0),0)</f>
        <v/>
      </c>
      <c r="P474" s="22">
        <f>IF(LEN(F474)&gt;0,IF(ISNUMBER(F474),IF(F474&lt;0,1,IF(F474&lt;&gt;INT(F474),1,0)),1),0)</f>
        <v/>
      </c>
      <c r="Q474" s="22">
        <f>IF(ISNUMBER(F474),IF(ISNUMBER(Eingaben!$C$16),IF(F474&gt;G474,1,0),0),0)</f>
        <v/>
      </c>
      <c r="R474" s="22">
        <f>IF(ISNUMBER(D474),IF(ISNUMBER(E474),IF(_xlfn.DAYS(DATE(YEAR(E474),MONTH(E474),DAY(E474)),DATE(YEAR(D474),MONTH(D474),DAY(D474)))=0,1,0),0),0)</f>
        <v/>
      </c>
      <c r="S474" s="22">
        <f>IF(J474=1,IF(ISNUMBER(Eingaben!$C$16),IF(K474+L474+M474+R474=0,IF(G474=0,1,0),0),0),0)</f>
        <v/>
      </c>
    </row>
    <row r="475">
      <c r="A475" s="22" t="n">
        <v>471</v>
      </c>
      <c r="B475" s="24" t="n"/>
      <c r="C475" s="24" t="n"/>
      <c r="D475" s="25" t="n"/>
      <c r="E475" s="25" t="n"/>
      <c r="F475" s="26" t="n"/>
      <c r="G475" s="27">
        <f>IF(ISNUMBER(Eingaben!$C$16),IF(ISNUMBER(D475),IF(LEN(E475)=0,MAX(0,_xlfn.DAYS(Eingaben!$C$17,MAX(DATE(YEAR(D475),MONTH(D475),DAY(D475)),Eingaben!$C$16))+1),IF(ISNUMBER(E475),IF(_xlfn.DAYS(DATE(YEAR(E475),MONTH(E475),DAY(E475)),DATE(YEAR(D475),MONTH(D475),DAY(D475)))&lt;0,0,MAX(0,MIN(_xlfn.DAYS(Eingaben!$C$17,MAX(DATE(YEAR(D475),MONTH(D475),DAY(D475)),Eingaben!$C$16)),MAX(_xlfn.DAYS(DATE(YEAR(E475),MONTH(E475),DAY(E475)),MAX(DATE(YEAR(D475),MONTH(D475),DAY(D475)),Eingaben!$C$16))-1+Eingaben!$C$19,_xlfn.DAYS(DATE(YEAR(D475),MONTH(D475),DAY(D475)),MAX(DATE(YEAR(D475),MONTH(D475),DAY(D475)),Eingaben!$C$16))))+1)),0)),0),0)</f>
        <v/>
      </c>
      <c r="H475" s="27">
        <f>MAX(0,G475-IF(ISNUMBER(F475),MAX(0,F475),0))</f>
        <v/>
      </c>
      <c r="I475" s="27">
        <f>MID(IF(K475=1,"; Einzug fehlt oder ist kein Datum","")&amp;IF(L475=1,"; Auszug ist kein Datum","")&amp;IF(M475=1,"; Auszug liegt vor Einzug","")&amp;IF(N475=1,"; Bewohner-ID fehlt","")&amp;IF(O475=1,"; Bewohner-ID doppelt","")&amp;IF(P475=1,"; Abwesenheitstage ungültig (ganze Zahl ab 0)","")&amp;IF(Q475=1,"; Abwesenheit größer als Aufenthaltstage","")&amp;IF(R475=1,"; Ein- und Auszug am selben Tag (Zählregel laut Vertrag prüfen)","")&amp;IF(S475=1,"; Kein Aufenthaltstag im Abrechnungsmonat",""),3,400)</f>
        <v/>
      </c>
      <c r="J475" s="22">
        <f>IF(LEN(B475)+LEN(C475)+LEN(D475)+LEN(E475)+LEN(F475)&gt;0,1,0)</f>
        <v/>
      </c>
      <c r="K475" s="22">
        <f>IF(J475=1,IF(ISNUMBER(D475),0,1),0)</f>
        <v/>
      </c>
      <c r="L475" s="22">
        <f>IF(LEN(E475)&gt;0,IF(ISNUMBER(E475),0,1),0)</f>
        <v/>
      </c>
      <c r="M475" s="22">
        <f>IF(ISNUMBER(D475),IF(ISNUMBER(E475),IF(_xlfn.DAYS(DATE(YEAR(E475),MONTH(E475),DAY(E475)),DATE(YEAR(D475),MONTH(D475),DAY(D475)))&lt;0,1,0),0),0)</f>
        <v/>
      </c>
      <c r="N475" s="22">
        <f>IF(J475=1,IF(LEN(B475)&gt;0,0,1),0)</f>
        <v/>
      </c>
      <c r="O475" s="22">
        <f>IF(LEN(B475)&gt;0,IF(SUMPRODUCT(($B$5:$B$504=B475)*1)&gt;1,1,0),0)</f>
        <v/>
      </c>
      <c r="P475" s="22">
        <f>IF(LEN(F475)&gt;0,IF(ISNUMBER(F475),IF(F475&lt;0,1,IF(F475&lt;&gt;INT(F475),1,0)),1),0)</f>
        <v/>
      </c>
      <c r="Q475" s="22">
        <f>IF(ISNUMBER(F475),IF(ISNUMBER(Eingaben!$C$16),IF(F475&gt;G475,1,0),0),0)</f>
        <v/>
      </c>
      <c r="R475" s="22">
        <f>IF(ISNUMBER(D475),IF(ISNUMBER(E475),IF(_xlfn.DAYS(DATE(YEAR(E475),MONTH(E475),DAY(E475)),DATE(YEAR(D475),MONTH(D475),DAY(D475)))=0,1,0),0),0)</f>
        <v/>
      </c>
      <c r="S475" s="22">
        <f>IF(J475=1,IF(ISNUMBER(Eingaben!$C$16),IF(K475+L475+M475+R475=0,IF(G475=0,1,0),0),0),0)</f>
        <v/>
      </c>
    </row>
    <row r="476">
      <c r="A476" s="22" t="n">
        <v>472</v>
      </c>
      <c r="B476" s="24" t="n"/>
      <c r="C476" s="24" t="n"/>
      <c r="D476" s="25" t="n"/>
      <c r="E476" s="25" t="n"/>
      <c r="F476" s="26" t="n"/>
      <c r="G476" s="27">
        <f>IF(ISNUMBER(Eingaben!$C$16),IF(ISNUMBER(D476),IF(LEN(E476)=0,MAX(0,_xlfn.DAYS(Eingaben!$C$17,MAX(DATE(YEAR(D476),MONTH(D476),DAY(D476)),Eingaben!$C$16))+1),IF(ISNUMBER(E476),IF(_xlfn.DAYS(DATE(YEAR(E476),MONTH(E476),DAY(E476)),DATE(YEAR(D476),MONTH(D476),DAY(D476)))&lt;0,0,MAX(0,MIN(_xlfn.DAYS(Eingaben!$C$17,MAX(DATE(YEAR(D476),MONTH(D476),DAY(D476)),Eingaben!$C$16)),MAX(_xlfn.DAYS(DATE(YEAR(E476),MONTH(E476),DAY(E476)),MAX(DATE(YEAR(D476),MONTH(D476),DAY(D476)),Eingaben!$C$16))-1+Eingaben!$C$19,_xlfn.DAYS(DATE(YEAR(D476),MONTH(D476),DAY(D476)),MAX(DATE(YEAR(D476),MONTH(D476),DAY(D476)),Eingaben!$C$16))))+1)),0)),0),0)</f>
        <v/>
      </c>
      <c r="H476" s="27">
        <f>MAX(0,G476-IF(ISNUMBER(F476),MAX(0,F476),0))</f>
        <v/>
      </c>
      <c r="I476" s="27">
        <f>MID(IF(K476=1,"; Einzug fehlt oder ist kein Datum","")&amp;IF(L476=1,"; Auszug ist kein Datum","")&amp;IF(M476=1,"; Auszug liegt vor Einzug","")&amp;IF(N476=1,"; Bewohner-ID fehlt","")&amp;IF(O476=1,"; Bewohner-ID doppelt","")&amp;IF(P476=1,"; Abwesenheitstage ungültig (ganze Zahl ab 0)","")&amp;IF(Q476=1,"; Abwesenheit größer als Aufenthaltstage","")&amp;IF(R476=1,"; Ein- und Auszug am selben Tag (Zählregel laut Vertrag prüfen)","")&amp;IF(S476=1,"; Kein Aufenthaltstag im Abrechnungsmonat",""),3,400)</f>
        <v/>
      </c>
      <c r="J476" s="22">
        <f>IF(LEN(B476)+LEN(C476)+LEN(D476)+LEN(E476)+LEN(F476)&gt;0,1,0)</f>
        <v/>
      </c>
      <c r="K476" s="22">
        <f>IF(J476=1,IF(ISNUMBER(D476),0,1),0)</f>
        <v/>
      </c>
      <c r="L476" s="22">
        <f>IF(LEN(E476)&gt;0,IF(ISNUMBER(E476),0,1),0)</f>
        <v/>
      </c>
      <c r="M476" s="22">
        <f>IF(ISNUMBER(D476),IF(ISNUMBER(E476),IF(_xlfn.DAYS(DATE(YEAR(E476),MONTH(E476),DAY(E476)),DATE(YEAR(D476),MONTH(D476),DAY(D476)))&lt;0,1,0),0),0)</f>
        <v/>
      </c>
      <c r="N476" s="22">
        <f>IF(J476=1,IF(LEN(B476)&gt;0,0,1),0)</f>
        <v/>
      </c>
      <c r="O476" s="22">
        <f>IF(LEN(B476)&gt;0,IF(SUMPRODUCT(($B$5:$B$504=B476)*1)&gt;1,1,0),0)</f>
        <v/>
      </c>
      <c r="P476" s="22">
        <f>IF(LEN(F476)&gt;0,IF(ISNUMBER(F476),IF(F476&lt;0,1,IF(F476&lt;&gt;INT(F476),1,0)),1),0)</f>
        <v/>
      </c>
      <c r="Q476" s="22">
        <f>IF(ISNUMBER(F476),IF(ISNUMBER(Eingaben!$C$16),IF(F476&gt;G476,1,0),0),0)</f>
        <v/>
      </c>
      <c r="R476" s="22">
        <f>IF(ISNUMBER(D476),IF(ISNUMBER(E476),IF(_xlfn.DAYS(DATE(YEAR(E476),MONTH(E476),DAY(E476)),DATE(YEAR(D476),MONTH(D476),DAY(D476)))=0,1,0),0),0)</f>
        <v/>
      </c>
      <c r="S476" s="22">
        <f>IF(J476=1,IF(ISNUMBER(Eingaben!$C$16),IF(K476+L476+M476+R476=0,IF(G476=0,1,0),0),0),0)</f>
        <v/>
      </c>
    </row>
    <row r="477">
      <c r="A477" s="22" t="n">
        <v>473</v>
      </c>
      <c r="B477" s="24" t="n"/>
      <c r="C477" s="24" t="n"/>
      <c r="D477" s="25" t="n"/>
      <c r="E477" s="25" t="n"/>
      <c r="F477" s="26" t="n"/>
      <c r="G477" s="27">
        <f>IF(ISNUMBER(Eingaben!$C$16),IF(ISNUMBER(D477),IF(LEN(E477)=0,MAX(0,_xlfn.DAYS(Eingaben!$C$17,MAX(DATE(YEAR(D477),MONTH(D477),DAY(D477)),Eingaben!$C$16))+1),IF(ISNUMBER(E477),IF(_xlfn.DAYS(DATE(YEAR(E477),MONTH(E477),DAY(E477)),DATE(YEAR(D477),MONTH(D477),DAY(D477)))&lt;0,0,MAX(0,MIN(_xlfn.DAYS(Eingaben!$C$17,MAX(DATE(YEAR(D477),MONTH(D477),DAY(D477)),Eingaben!$C$16)),MAX(_xlfn.DAYS(DATE(YEAR(E477),MONTH(E477),DAY(E477)),MAX(DATE(YEAR(D477),MONTH(D477),DAY(D477)),Eingaben!$C$16))-1+Eingaben!$C$19,_xlfn.DAYS(DATE(YEAR(D477),MONTH(D477),DAY(D477)),MAX(DATE(YEAR(D477),MONTH(D477),DAY(D477)),Eingaben!$C$16))))+1)),0)),0),0)</f>
        <v/>
      </c>
      <c r="H477" s="27">
        <f>MAX(0,G477-IF(ISNUMBER(F477),MAX(0,F477),0))</f>
        <v/>
      </c>
      <c r="I477" s="27">
        <f>MID(IF(K477=1,"; Einzug fehlt oder ist kein Datum","")&amp;IF(L477=1,"; Auszug ist kein Datum","")&amp;IF(M477=1,"; Auszug liegt vor Einzug","")&amp;IF(N477=1,"; Bewohner-ID fehlt","")&amp;IF(O477=1,"; Bewohner-ID doppelt","")&amp;IF(P477=1,"; Abwesenheitstage ungültig (ganze Zahl ab 0)","")&amp;IF(Q477=1,"; Abwesenheit größer als Aufenthaltstage","")&amp;IF(R477=1,"; Ein- und Auszug am selben Tag (Zählregel laut Vertrag prüfen)","")&amp;IF(S477=1,"; Kein Aufenthaltstag im Abrechnungsmonat",""),3,400)</f>
        <v/>
      </c>
      <c r="J477" s="22">
        <f>IF(LEN(B477)+LEN(C477)+LEN(D477)+LEN(E477)+LEN(F477)&gt;0,1,0)</f>
        <v/>
      </c>
      <c r="K477" s="22">
        <f>IF(J477=1,IF(ISNUMBER(D477),0,1),0)</f>
        <v/>
      </c>
      <c r="L477" s="22">
        <f>IF(LEN(E477)&gt;0,IF(ISNUMBER(E477),0,1),0)</f>
        <v/>
      </c>
      <c r="M477" s="22">
        <f>IF(ISNUMBER(D477),IF(ISNUMBER(E477),IF(_xlfn.DAYS(DATE(YEAR(E477),MONTH(E477),DAY(E477)),DATE(YEAR(D477),MONTH(D477),DAY(D477)))&lt;0,1,0),0),0)</f>
        <v/>
      </c>
      <c r="N477" s="22">
        <f>IF(J477=1,IF(LEN(B477)&gt;0,0,1),0)</f>
        <v/>
      </c>
      <c r="O477" s="22">
        <f>IF(LEN(B477)&gt;0,IF(SUMPRODUCT(($B$5:$B$504=B477)*1)&gt;1,1,0),0)</f>
        <v/>
      </c>
      <c r="P477" s="22">
        <f>IF(LEN(F477)&gt;0,IF(ISNUMBER(F477),IF(F477&lt;0,1,IF(F477&lt;&gt;INT(F477),1,0)),1),0)</f>
        <v/>
      </c>
      <c r="Q477" s="22">
        <f>IF(ISNUMBER(F477),IF(ISNUMBER(Eingaben!$C$16),IF(F477&gt;G477,1,0),0),0)</f>
        <v/>
      </c>
      <c r="R477" s="22">
        <f>IF(ISNUMBER(D477),IF(ISNUMBER(E477),IF(_xlfn.DAYS(DATE(YEAR(E477),MONTH(E477),DAY(E477)),DATE(YEAR(D477),MONTH(D477),DAY(D477)))=0,1,0),0),0)</f>
        <v/>
      </c>
      <c r="S477" s="22">
        <f>IF(J477=1,IF(ISNUMBER(Eingaben!$C$16),IF(K477+L477+M477+R477=0,IF(G477=0,1,0),0),0),0)</f>
        <v/>
      </c>
    </row>
    <row r="478">
      <c r="A478" s="22" t="n">
        <v>474</v>
      </c>
      <c r="B478" s="24" t="n"/>
      <c r="C478" s="24" t="n"/>
      <c r="D478" s="25" t="n"/>
      <c r="E478" s="25" t="n"/>
      <c r="F478" s="26" t="n"/>
      <c r="G478" s="27">
        <f>IF(ISNUMBER(Eingaben!$C$16),IF(ISNUMBER(D478),IF(LEN(E478)=0,MAX(0,_xlfn.DAYS(Eingaben!$C$17,MAX(DATE(YEAR(D478),MONTH(D478),DAY(D478)),Eingaben!$C$16))+1),IF(ISNUMBER(E478),IF(_xlfn.DAYS(DATE(YEAR(E478),MONTH(E478),DAY(E478)),DATE(YEAR(D478),MONTH(D478),DAY(D478)))&lt;0,0,MAX(0,MIN(_xlfn.DAYS(Eingaben!$C$17,MAX(DATE(YEAR(D478),MONTH(D478),DAY(D478)),Eingaben!$C$16)),MAX(_xlfn.DAYS(DATE(YEAR(E478),MONTH(E478),DAY(E478)),MAX(DATE(YEAR(D478),MONTH(D478),DAY(D478)),Eingaben!$C$16))-1+Eingaben!$C$19,_xlfn.DAYS(DATE(YEAR(D478),MONTH(D478),DAY(D478)),MAX(DATE(YEAR(D478),MONTH(D478),DAY(D478)),Eingaben!$C$16))))+1)),0)),0),0)</f>
        <v/>
      </c>
      <c r="H478" s="27">
        <f>MAX(0,G478-IF(ISNUMBER(F478),MAX(0,F478),0))</f>
        <v/>
      </c>
      <c r="I478" s="27">
        <f>MID(IF(K478=1,"; Einzug fehlt oder ist kein Datum","")&amp;IF(L478=1,"; Auszug ist kein Datum","")&amp;IF(M478=1,"; Auszug liegt vor Einzug","")&amp;IF(N478=1,"; Bewohner-ID fehlt","")&amp;IF(O478=1,"; Bewohner-ID doppelt","")&amp;IF(P478=1,"; Abwesenheitstage ungültig (ganze Zahl ab 0)","")&amp;IF(Q478=1,"; Abwesenheit größer als Aufenthaltstage","")&amp;IF(R478=1,"; Ein- und Auszug am selben Tag (Zählregel laut Vertrag prüfen)","")&amp;IF(S478=1,"; Kein Aufenthaltstag im Abrechnungsmonat",""),3,400)</f>
        <v/>
      </c>
      <c r="J478" s="22">
        <f>IF(LEN(B478)+LEN(C478)+LEN(D478)+LEN(E478)+LEN(F478)&gt;0,1,0)</f>
        <v/>
      </c>
      <c r="K478" s="22">
        <f>IF(J478=1,IF(ISNUMBER(D478),0,1),0)</f>
        <v/>
      </c>
      <c r="L478" s="22">
        <f>IF(LEN(E478)&gt;0,IF(ISNUMBER(E478),0,1),0)</f>
        <v/>
      </c>
      <c r="M478" s="22">
        <f>IF(ISNUMBER(D478),IF(ISNUMBER(E478),IF(_xlfn.DAYS(DATE(YEAR(E478),MONTH(E478),DAY(E478)),DATE(YEAR(D478),MONTH(D478),DAY(D478)))&lt;0,1,0),0),0)</f>
        <v/>
      </c>
      <c r="N478" s="22">
        <f>IF(J478=1,IF(LEN(B478)&gt;0,0,1),0)</f>
        <v/>
      </c>
      <c r="O478" s="22">
        <f>IF(LEN(B478)&gt;0,IF(SUMPRODUCT(($B$5:$B$504=B478)*1)&gt;1,1,0),0)</f>
        <v/>
      </c>
      <c r="P478" s="22">
        <f>IF(LEN(F478)&gt;0,IF(ISNUMBER(F478),IF(F478&lt;0,1,IF(F478&lt;&gt;INT(F478),1,0)),1),0)</f>
        <v/>
      </c>
      <c r="Q478" s="22">
        <f>IF(ISNUMBER(F478),IF(ISNUMBER(Eingaben!$C$16),IF(F478&gt;G478,1,0),0),0)</f>
        <v/>
      </c>
      <c r="R478" s="22">
        <f>IF(ISNUMBER(D478),IF(ISNUMBER(E478),IF(_xlfn.DAYS(DATE(YEAR(E478),MONTH(E478),DAY(E478)),DATE(YEAR(D478),MONTH(D478),DAY(D478)))=0,1,0),0),0)</f>
        <v/>
      </c>
      <c r="S478" s="22">
        <f>IF(J478=1,IF(ISNUMBER(Eingaben!$C$16),IF(K478+L478+M478+R478=0,IF(G478=0,1,0),0),0),0)</f>
        <v/>
      </c>
    </row>
    <row r="479">
      <c r="A479" s="22" t="n">
        <v>475</v>
      </c>
      <c r="B479" s="24" t="n"/>
      <c r="C479" s="24" t="n"/>
      <c r="D479" s="25" t="n"/>
      <c r="E479" s="25" t="n"/>
      <c r="F479" s="26" t="n"/>
      <c r="G479" s="27">
        <f>IF(ISNUMBER(Eingaben!$C$16),IF(ISNUMBER(D479),IF(LEN(E479)=0,MAX(0,_xlfn.DAYS(Eingaben!$C$17,MAX(DATE(YEAR(D479),MONTH(D479),DAY(D479)),Eingaben!$C$16))+1),IF(ISNUMBER(E479),IF(_xlfn.DAYS(DATE(YEAR(E479),MONTH(E479),DAY(E479)),DATE(YEAR(D479),MONTH(D479),DAY(D479)))&lt;0,0,MAX(0,MIN(_xlfn.DAYS(Eingaben!$C$17,MAX(DATE(YEAR(D479),MONTH(D479),DAY(D479)),Eingaben!$C$16)),MAX(_xlfn.DAYS(DATE(YEAR(E479),MONTH(E479),DAY(E479)),MAX(DATE(YEAR(D479),MONTH(D479),DAY(D479)),Eingaben!$C$16))-1+Eingaben!$C$19,_xlfn.DAYS(DATE(YEAR(D479),MONTH(D479),DAY(D479)),MAX(DATE(YEAR(D479),MONTH(D479),DAY(D479)),Eingaben!$C$16))))+1)),0)),0),0)</f>
        <v/>
      </c>
      <c r="H479" s="27">
        <f>MAX(0,G479-IF(ISNUMBER(F479),MAX(0,F479),0))</f>
        <v/>
      </c>
      <c r="I479" s="27">
        <f>MID(IF(K479=1,"; Einzug fehlt oder ist kein Datum","")&amp;IF(L479=1,"; Auszug ist kein Datum","")&amp;IF(M479=1,"; Auszug liegt vor Einzug","")&amp;IF(N479=1,"; Bewohner-ID fehlt","")&amp;IF(O479=1,"; Bewohner-ID doppelt","")&amp;IF(P479=1,"; Abwesenheitstage ungültig (ganze Zahl ab 0)","")&amp;IF(Q479=1,"; Abwesenheit größer als Aufenthaltstage","")&amp;IF(R479=1,"; Ein- und Auszug am selben Tag (Zählregel laut Vertrag prüfen)","")&amp;IF(S479=1,"; Kein Aufenthaltstag im Abrechnungsmonat",""),3,400)</f>
        <v/>
      </c>
      <c r="J479" s="22">
        <f>IF(LEN(B479)+LEN(C479)+LEN(D479)+LEN(E479)+LEN(F479)&gt;0,1,0)</f>
        <v/>
      </c>
      <c r="K479" s="22">
        <f>IF(J479=1,IF(ISNUMBER(D479),0,1),0)</f>
        <v/>
      </c>
      <c r="L479" s="22">
        <f>IF(LEN(E479)&gt;0,IF(ISNUMBER(E479),0,1),0)</f>
        <v/>
      </c>
      <c r="M479" s="22">
        <f>IF(ISNUMBER(D479),IF(ISNUMBER(E479),IF(_xlfn.DAYS(DATE(YEAR(E479),MONTH(E479),DAY(E479)),DATE(YEAR(D479),MONTH(D479),DAY(D479)))&lt;0,1,0),0),0)</f>
        <v/>
      </c>
      <c r="N479" s="22">
        <f>IF(J479=1,IF(LEN(B479)&gt;0,0,1),0)</f>
        <v/>
      </c>
      <c r="O479" s="22">
        <f>IF(LEN(B479)&gt;0,IF(SUMPRODUCT(($B$5:$B$504=B479)*1)&gt;1,1,0),0)</f>
        <v/>
      </c>
      <c r="P479" s="22">
        <f>IF(LEN(F479)&gt;0,IF(ISNUMBER(F479),IF(F479&lt;0,1,IF(F479&lt;&gt;INT(F479),1,0)),1),0)</f>
        <v/>
      </c>
      <c r="Q479" s="22">
        <f>IF(ISNUMBER(F479),IF(ISNUMBER(Eingaben!$C$16),IF(F479&gt;G479,1,0),0),0)</f>
        <v/>
      </c>
      <c r="R479" s="22">
        <f>IF(ISNUMBER(D479),IF(ISNUMBER(E479),IF(_xlfn.DAYS(DATE(YEAR(E479),MONTH(E479),DAY(E479)),DATE(YEAR(D479),MONTH(D479),DAY(D479)))=0,1,0),0),0)</f>
        <v/>
      </c>
      <c r="S479" s="22">
        <f>IF(J479=1,IF(ISNUMBER(Eingaben!$C$16),IF(K479+L479+M479+R479=0,IF(G479=0,1,0),0),0),0)</f>
        <v/>
      </c>
    </row>
    <row r="480">
      <c r="A480" s="22" t="n">
        <v>476</v>
      </c>
      <c r="B480" s="24" t="n"/>
      <c r="C480" s="24" t="n"/>
      <c r="D480" s="25" t="n"/>
      <c r="E480" s="25" t="n"/>
      <c r="F480" s="26" t="n"/>
      <c r="G480" s="27">
        <f>IF(ISNUMBER(Eingaben!$C$16),IF(ISNUMBER(D480),IF(LEN(E480)=0,MAX(0,_xlfn.DAYS(Eingaben!$C$17,MAX(DATE(YEAR(D480),MONTH(D480),DAY(D480)),Eingaben!$C$16))+1),IF(ISNUMBER(E480),IF(_xlfn.DAYS(DATE(YEAR(E480),MONTH(E480),DAY(E480)),DATE(YEAR(D480),MONTH(D480),DAY(D480)))&lt;0,0,MAX(0,MIN(_xlfn.DAYS(Eingaben!$C$17,MAX(DATE(YEAR(D480),MONTH(D480),DAY(D480)),Eingaben!$C$16)),MAX(_xlfn.DAYS(DATE(YEAR(E480),MONTH(E480),DAY(E480)),MAX(DATE(YEAR(D480),MONTH(D480),DAY(D480)),Eingaben!$C$16))-1+Eingaben!$C$19,_xlfn.DAYS(DATE(YEAR(D480),MONTH(D480),DAY(D480)),MAX(DATE(YEAR(D480),MONTH(D480),DAY(D480)),Eingaben!$C$16))))+1)),0)),0),0)</f>
        <v/>
      </c>
      <c r="H480" s="27">
        <f>MAX(0,G480-IF(ISNUMBER(F480),MAX(0,F480),0))</f>
        <v/>
      </c>
      <c r="I480" s="27">
        <f>MID(IF(K480=1,"; Einzug fehlt oder ist kein Datum","")&amp;IF(L480=1,"; Auszug ist kein Datum","")&amp;IF(M480=1,"; Auszug liegt vor Einzug","")&amp;IF(N480=1,"; Bewohner-ID fehlt","")&amp;IF(O480=1,"; Bewohner-ID doppelt","")&amp;IF(P480=1,"; Abwesenheitstage ungültig (ganze Zahl ab 0)","")&amp;IF(Q480=1,"; Abwesenheit größer als Aufenthaltstage","")&amp;IF(R480=1,"; Ein- und Auszug am selben Tag (Zählregel laut Vertrag prüfen)","")&amp;IF(S480=1,"; Kein Aufenthaltstag im Abrechnungsmonat",""),3,400)</f>
        <v/>
      </c>
      <c r="J480" s="22">
        <f>IF(LEN(B480)+LEN(C480)+LEN(D480)+LEN(E480)+LEN(F480)&gt;0,1,0)</f>
        <v/>
      </c>
      <c r="K480" s="22">
        <f>IF(J480=1,IF(ISNUMBER(D480),0,1),0)</f>
        <v/>
      </c>
      <c r="L480" s="22">
        <f>IF(LEN(E480)&gt;0,IF(ISNUMBER(E480),0,1),0)</f>
        <v/>
      </c>
      <c r="M480" s="22">
        <f>IF(ISNUMBER(D480),IF(ISNUMBER(E480),IF(_xlfn.DAYS(DATE(YEAR(E480),MONTH(E480),DAY(E480)),DATE(YEAR(D480),MONTH(D480),DAY(D480)))&lt;0,1,0),0),0)</f>
        <v/>
      </c>
      <c r="N480" s="22">
        <f>IF(J480=1,IF(LEN(B480)&gt;0,0,1),0)</f>
        <v/>
      </c>
      <c r="O480" s="22">
        <f>IF(LEN(B480)&gt;0,IF(SUMPRODUCT(($B$5:$B$504=B480)*1)&gt;1,1,0),0)</f>
        <v/>
      </c>
      <c r="P480" s="22">
        <f>IF(LEN(F480)&gt;0,IF(ISNUMBER(F480),IF(F480&lt;0,1,IF(F480&lt;&gt;INT(F480),1,0)),1),0)</f>
        <v/>
      </c>
      <c r="Q480" s="22">
        <f>IF(ISNUMBER(F480),IF(ISNUMBER(Eingaben!$C$16),IF(F480&gt;G480,1,0),0),0)</f>
        <v/>
      </c>
      <c r="R480" s="22">
        <f>IF(ISNUMBER(D480),IF(ISNUMBER(E480),IF(_xlfn.DAYS(DATE(YEAR(E480),MONTH(E480),DAY(E480)),DATE(YEAR(D480),MONTH(D480),DAY(D480)))=0,1,0),0),0)</f>
        <v/>
      </c>
      <c r="S480" s="22">
        <f>IF(J480=1,IF(ISNUMBER(Eingaben!$C$16),IF(K480+L480+M480+R480=0,IF(G480=0,1,0),0),0),0)</f>
        <v/>
      </c>
    </row>
    <row r="481">
      <c r="A481" s="22" t="n">
        <v>477</v>
      </c>
      <c r="B481" s="24" t="n"/>
      <c r="C481" s="24" t="n"/>
      <c r="D481" s="25" t="n"/>
      <c r="E481" s="25" t="n"/>
      <c r="F481" s="26" t="n"/>
      <c r="G481" s="27">
        <f>IF(ISNUMBER(Eingaben!$C$16),IF(ISNUMBER(D481),IF(LEN(E481)=0,MAX(0,_xlfn.DAYS(Eingaben!$C$17,MAX(DATE(YEAR(D481),MONTH(D481),DAY(D481)),Eingaben!$C$16))+1),IF(ISNUMBER(E481),IF(_xlfn.DAYS(DATE(YEAR(E481),MONTH(E481),DAY(E481)),DATE(YEAR(D481),MONTH(D481),DAY(D481)))&lt;0,0,MAX(0,MIN(_xlfn.DAYS(Eingaben!$C$17,MAX(DATE(YEAR(D481),MONTH(D481),DAY(D481)),Eingaben!$C$16)),MAX(_xlfn.DAYS(DATE(YEAR(E481),MONTH(E481),DAY(E481)),MAX(DATE(YEAR(D481),MONTH(D481),DAY(D481)),Eingaben!$C$16))-1+Eingaben!$C$19,_xlfn.DAYS(DATE(YEAR(D481),MONTH(D481),DAY(D481)),MAX(DATE(YEAR(D481),MONTH(D481),DAY(D481)),Eingaben!$C$16))))+1)),0)),0),0)</f>
        <v/>
      </c>
      <c r="H481" s="27">
        <f>MAX(0,G481-IF(ISNUMBER(F481),MAX(0,F481),0))</f>
        <v/>
      </c>
      <c r="I481" s="27">
        <f>MID(IF(K481=1,"; Einzug fehlt oder ist kein Datum","")&amp;IF(L481=1,"; Auszug ist kein Datum","")&amp;IF(M481=1,"; Auszug liegt vor Einzug","")&amp;IF(N481=1,"; Bewohner-ID fehlt","")&amp;IF(O481=1,"; Bewohner-ID doppelt","")&amp;IF(P481=1,"; Abwesenheitstage ungültig (ganze Zahl ab 0)","")&amp;IF(Q481=1,"; Abwesenheit größer als Aufenthaltstage","")&amp;IF(R481=1,"; Ein- und Auszug am selben Tag (Zählregel laut Vertrag prüfen)","")&amp;IF(S481=1,"; Kein Aufenthaltstag im Abrechnungsmonat",""),3,400)</f>
        <v/>
      </c>
      <c r="J481" s="22">
        <f>IF(LEN(B481)+LEN(C481)+LEN(D481)+LEN(E481)+LEN(F481)&gt;0,1,0)</f>
        <v/>
      </c>
      <c r="K481" s="22">
        <f>IF(J481=1,IF(ISNUMBER(D481),0,1),0)</f>
        <v/>
      </c>
      <c r="L481" s="22">
        <f>IF(LEN(E481)&gt;0,IF(ISNUMBER(E481),0,1),0)</f>
        <v/>
      </c>
      <c r="M481" s="22">
        <f>IF(ISNUMBER(D481),IF(ISNUMBER(E481),IF(_xlfn.DAYS(DATE(YEAR(E481),MONTH(E481),DAY(E481)),DATE(YEAR(D481),MONTH(D481),DAY(D481)))&lt;0,1,0),0),0)</f>
        <v/>
      </c>
      <c r="N481" s="22">
        <f>IF(J481=1,IF(LEN(B481)&gt;0,0,1),0)</f>
        <v/>
      </c>
      <c r="O481" s="22">
        <f>IF(LEN(B481)&gt;0,IF(SUMPRODUCT(($B$5:$B$504=B481)*1)&gt;1,1,0),0)</f>
        <v/>
      </c>
      <c r="P481" s="22">
        <f>IF(LEN(F481)&gt;0,IF(ISNUMBER(F481),IF(F481&lt;0,1,IF(F481&lt;&gt;INT(F481),1,0)),1),0)</f>
        <v/>
      </c>
      <c r="Q481" s="22">
        <f>IF(ISNUMBER(F481),IF(ISNUMBER(Eingaben!$C$16),IF(F481&gt;G481,1,0),0),0)</f>
        <v/>
      </c>
      <c r="R481" s="22">
        <f>IF(ISNUMBER(D481),IF(ISNUMBER(E481),IF(_xlfn.DAYS(DATE(YEAR(E481),MONTH(E481),DAY(E481)),DATE(YEAR(D481),MONTH(D481),DAY(D481)))=0,1,0),0),0)</f>
        <v/>
      </c>
      <c r="S481" s="22">
        <f>IF(J481=1,IF(ISNUMBER(Eingaben!$C$16),IF(K481+L481+M481+R481=0,IF(G481=0,1,0),0),0),0)</f>
        <v/>
      </c>
    </row>
    <row r="482">
      <c r="A482" s="22" t="n">
        <v>478</v>
      </c>
      <c r="B482" s="24" t="n"/>
      <c r="C482" s="24" t="n"/>
      <c r="D482" s="25" t="n"/>
      <c r="E482" s="25" t="n"/>
      <c r="F482" s="26" t="n"/>
      <c r="G482" s="27">
        <f>IF(ISNUMBER(Eingaben!$C$16),IF(ISNUMBER(D482),IF(LEN(E482)=0,MAX(0,_xlfn.DAYS(Eingaben!$C$17,MAX(DATE(YEAR(D482),MONTH(D482),DAY(D482)),Eingaben!$C$16))+1),IF(ISNUMBER(E482),IF(_xlfn.DAYS(DATE(YEAR(E482),MONTH(E482),DAY(E482)),DATE(YEAR(D482),MONTH(D482),DAY(D482)))&lt;0,0,MAX(0,MIN(_xlfn.DAYS(Eingaben!$C$17,MAX(DATE(YEAR(D482),MONTH(D482),DAY(D482)),Eingaben!$C$16)),MAX(_xlfn.DAYS(DATE(YEAR(E482),MONTH(E482),DAY(E482)),MAX(DATE(YEAR(D482),MONTH(D482),DAY(D482)),Eingaben!$C$16))-1+Eingaben!$C$19,_xlfn.DAYS(DATE(YEAR(D482),MONTH(D482),DAY(D482)),MAX(DATE(YEAR(D482),MONTH(D482),DAY(D482)),Eingaben!$C$16))))+1)),0)),0),0)</f>
        <v/>
      </c>
      <c r="H482" s="27">
        <f>MAX(0,G482-IF(ISNUMBER(F482),MAX(0,F482),0))</f>
        <v/>
      </c>
      <c r="I482" s="27">
        <f>MID(IF(K482=1,"; Einzug fehlt oder ist kein Datum","")&amp;IF(L482=1,"; Auszug ist kein Datum","")&amp;IF(M482=1,"; Auszug liegt vor Einzug","")&amp;IF(N482=1,"; Bewohner-ID fehlt","")&amp;IF(O482=1,"; Bewohner-ID doppelt","")&amp;IF(P482=1,"; Abwesenheitstage ungültig (ganze Zahl ab 0)","")&amp;IF(Q482=1,"; Abwesenheit größer als Aufenthaltstage","")&amp;IF(R482=1,"; Ein- und Auszug am selben Tag (Zählregel laut Vertrag prüfen)","")&amp;IF(S482=1,"; Kein Aufenthaltstag im Abrechnungsmonat",""),3,400)</f>
        <v/>
      </c>
      <c r="J482" s="22">
        <f>IF(LEN(B482)+LEN(C482)+LEN(D482)+LEN(E482)+LEN(F482)&gt;0,1,0)</f>
        <v/>
      </c>
      <c r="K482" s="22">
        <f>IF(J482=1,IF(ISNUMBER(D482),0,1),0)</f>
        <v/>
      </c>
      <c r="L482" s="22">
        <f>IF(LEN(E482)&gt;0,IF(ISNUMBER(E482),0,1),0)</f>
        <v/>
      </c>
      <c r="M482" s="22">
        <f>IF(ISNUMBER(D482),IF(ISNUMBER(E482),IF(_xlfn.DAYS(DATE(YEAR(E482),MONTH(E482),DAY(E482)),DATE(YEAR(D482),MONTH(D482),DAY(D482)))&lt;0,1,0),0),0)</f>
        <v/>
      </c>
      <c r="N482" s="22">
        <f>IF(J482=1,IF(LEN(B482)&gt;0,0,1),0)</f>
        <v/>
      </c>
      <c r="O482" s="22">
        <f>IF(LEN(B482)&gt;0,IF(SUMPRODUCT(($B$5:$B$504=B482)*1)&gt;1,1,0),0)</f>
        <v/>
      </c>
      <c r="P482" s="22">
        <f>IF(LEN(F482)&gt;0,IF(ISNUMBER(F482),IF(F482&lt;0,1,IF(F482&lt;&gt;INT(F482),1,0)),1),0)</f>
        <v/>
      </c>
      <c r="Q482" s="22">
        <f>IF(ISNUMBER(F482),IF(ISNUMBER(Eingaben!$C$16),IF(F482&gt;G482,1,0),0),0)</f>
        <v/>
      </c>
      <c r="R482" s="22">
        <f>IF(ISNUMBER(D482),IF(ISNUMBER(E482),IF(_xlfn.DAYS(DATE(YEAR(E482),MONTH(E482),DAY(E482)),DATE(YEAR(D482),MONTH(D482),DAY(D482)))=0,1,0),0),0)</f>
        <v/>
      </c>
      <c r="S482" s="22">
        <f>IF(J482=1,IF(ISNUMBER(Eingaben!$C$16),IF(K482+L482+M482+R482=0,IF(G482=0,1,0),0),0),0)</f>
        <v/>
      </c>
    </row>
    <row r="483">
      <c r="A483" s="22" t="n">
        <v>479</v>
      </c>
      <c r="B483" s="24" t="n"/>
      <c r="C483" s="24" t="n"/>
      <c r="D483" s="25" t="n"/>
      <c r="E483" s="25" t="n"/>
      <c r="F483" s="26" t="n"/>
      <c r="G483" s="27">
        <f>IF(ISNUMBER(Eingaben!$C$16),IF(ISNUMBER(D483),IF(LEN(E483)=0,MAX(0,_xlfn.DAYS(Eingaben!$C$17,MAX(DATE(YEAR(D483),MONTH(D483),DAY(D483)),Eingaben!$C$16))+1),IF(ISNUMBER(E483),IF(_xlfn.DAYS(DATE(YEAR(E483),MONTH(E483),DAY(E483)),DATE(YEAR(D483),MONTH(D483),DAY(D483)))&lt;0,0,MAX(0,MIN(_xlfn.DAYS(Eingaben!$C$17,MAX(DATE(YEAR(D483),MONTH(D483),DAY(D483)),Eingaben!$C$16)),MAX(_xlfn.DAYS(DATE(YEAR(E483),MONTH(E483),DAY(E483)),MAX(DATE(YEAR(D483),MONTH(D483),DAY(D483)),Eingaben!$C$16))-1+Eingaben!$C$19,_xlfn.DAYS(DATE(YEAR(D483),MONTH(D483),DAY(D483)),MAX(DATE(YEAR(D483),MONTH(D483),DAY(D483)),Eingaben!$C$16))))+1)),0)),0),0)</f>
        <v/>
      </c>
      <c r="H483" s="27">
        <f>MAX(0,G483-IF(ISNUMBER(F483),MAX(0,F483),0))</f>
        <v/>
      </c>
      <c r="I483" s="27">
        <f>MID(IF(K483=1,"; Einzug fehlt oder ist kein Datum","")&amp;IF(L483=1,"; Auszug ist kein Datum","")&amp;IF(M483=1,"; Auszug liegt vor Einzug","")&amp;IF(N483=1,"; Bewohner-ID fehlt","")&amp;IF(O483=1,"; Bewohner-ID doppelt","")&amp;IF(P483=1,"; Abwesenheitstage ungültig (ganze Zahl ab 0)","")&amp;IF(Q483=1,"; Abwesenheit größer als Aufenthaltstage","")&amp;IF(R483=1,"; Ein- und Auszug am selben Tag (Zählregel laut Vertrag prüfen)","")&amp;IF(S483=1,"; Kein Aufenthaltstag im Abrechnungsmonat",""),3,400)</f>
        <v/>
      </c>
      <c r="J483" s="22">
        <f>IF(LEN(B483)+LEN(C483)+LEN(D483)+LEN(E483)+LEN(F483)&gt;0,1,0)</f>
        <v/>
      </c>
      <c r="K483" s="22">
        <f>IF(J483=1,IF(ISNUMBER(D483),0,1),0)</f>
        <v/>
      </c>
      <c r="L483" s="22">
        <f>IF(LEN(E483)&gt;0,IF(ISNUMBER(E483),0,1),0)</f>
        <v/>
      </c>
      <c r="M483" s="22">
        <f>IF(ISNUMBER(D483),IF(ISNUMBER(E483),IF(_xlfn.DAYS(DATE(YEAR(E483),MONTH(E483),DAY(E483)),DATE(YEAR(D483),MONTH(D483),DAY(D483)))&lt;0,1,0),0),0)</f>
        <v/>
      </c>
      <c r="N483" s="22">
        <f>IF(J483=1,IF(LEN(B483)&gt;0,0,1),0)</f>
        <v/>
      </c>
      <c r="O483" s="22">
        <f>IF(LEN(B483)&gt;0,IF(SUMPRODUCT(($B$5:$B$504=B483)*1)&gt;1,1,0),0)</f>
        <v/>
      </c>
      <c r="P483" s="22">
        <f>IF(LEN(F483)&gt;0,IF(ISNUMBER(F483),IF(F483&lt;0,1,IF(F483&lt;&gt;INT(F483),1,0)),1),0)</f>
        <v/>
      </c>
      <c r="Q483" s="22">
        <f>IF(ISNUMBER(F483),IF(ISNUMBER(Eingaben!$C$16),IF(F483&gt;G483,1,0),0),0)</f>
        <v/>
      </c>
      <c r="R483" s="22">
        <f>IF(ISNUMBER(D483),IF(ISNUMBER(E483),IF(_xlfn.DAYS(DATE(YEAR(E483),MONTH(E483),DAY(E483)),DATE(YEAR(D483),MONTH(D483),DAY(D483)))=0,1,0),0),0)</f>
        <v/>
      </c>
      <c r="S483" s="22">
        <f>IF(J483=1,IF(ISNUMBER(Eingaben!$C$16),IF(K483+L483+M483+R483=0,IF(G483=0,1,0),0),0),0)</f>
        <v/>
      </c>
    </row>
    <row r="484">
      <c r="A484" s="22" t="n">
        <v>480</v>
      </c>
      <c r="B484" s="24" t="n"/>
      <c r="C484" s="24" t="n"/>
      <c r="D484" s="25" t="n"/>
      <c r="E484" s="25" t="n"/>
      <c r="F484" s="26" t="n"/>
      <c r="G484" s="27">
        <f>IF(ISNUMBER(Eingaben!$C$16),IF(ISNUMBER(D484),IF(LEN(E484)=0,MAX(0,_xlfn.DAYS(Eingaben!$C$17,MAX(DATE(YEAR(D484),MONTH(D484),DAY(D484)),Eingaben!$C$16))+1),IF(ISNUMBER(E484),IF(_xlfn.DAYS(DATE(YEAR(E484),MONTH(E484),DAY(E484)),DATE(YEAR(D484),MONTH(D484),DAY(D484)))&lt;0,0,MAX(0,MIN(_xlfn.DAYS(Eingaben!$C$17,MAX(DATE(YEAR(D484),MONTH(D484),DAY(D484)),Eingaben!$C$16)),MAX(_xlfn.DAYS(DATE(YEAR(E484),MONTH(E484),DAY(E484)),MAX(DATE(YEAR(D484),MONTH(D484),DAY(D484)),Eingaben!$C$16))-1+Eingaben!$C$19,_xlfn.DAYS(DATE(YEAR(D484),MONTH(D484),DAY(D484)),MAX(DATE(YEAR(D484),MONTH(D484),DAY(D484)),Eingaben!$C$16))))+1)),0)),0),0)</f>
        <v/>
      </c>
      <c r="H484" s="27">
        <f>MAX(0,G484-IF(ISNUMBER(F484),MAX(0,F484),0))</f>
        <v/>
      </c>
      <c r="I484" s="27">
        <f>MID(IF(K484=1,"; Einzug fehlt oder ist kein Datum","")&amp;IF(L484=1,"; Auszug ist kein Datum","")&amp;IF(M484=1,"; Auszug liegt vor Einzug","")&amp;IF(N484=1,"; Bewohner-ID fehlt","")&amp;IF(O484=1,"; Bewohner-ID doppelt","")&amp;IF(P484=1,"; Abwesenheitstage ungültig (ganze Zahl ab 0)","")&amp;IF(Q484=1,"; Abwesenheit größer als Aufenthaltstage","")&amp;IF(R484=1,"; Ein- und Auszug am selben Tag (Zählregel laut Vertrag prüfen)","")&amp;IF(S484=1,"; Kein Aufenthaltstag im Abrechnungsmonat",""),3,400)</f>
        <v/>
      </c>
      <c r="J484" s="22">
        <f>IF(LEN(B484)+LEN(C484)+LEN(D484)+LEN(E484)+LEN(F484)&gt;0,1,0)</f>
        <v/>
      </c>
      <c r="K484" s="22">
        <f>IF(J484=1,IF(ISNUMBER(D484),0,1),0)</f>
        <v/>
      </c>
      <c r="L484" s="22">
        <f>IF(LEN(E484)&gt;0,IF(ISNUMBER(E484),0,1),0)</f>
        <v/>
      </c>
      <c r="M484" s="22">
        <f>IF(ISNUMBER(D484),IF(ISNUMBER(E484),IF(_xlfn.DAYS(DATE(YEAR(E484),MONTH(E484),DAY(E484)),DATE(YEAR(D484),MONTH(D484),DAY(D484)))&lt;0,1,0),0),0)</f>
        <v/>
      </c>
      <c r="N484" s="22">
        <f>IF(J484=1,IF(LEN(B484)&gt;0,0,1),0)</f>
        <v/>
      </c>
      <c r="O484" s="22">
        <f>IF(LEN(B484)&gt;0,IF(SUMPRODUCT(($B$5:$B$504=B484)*1)&gt;1,1,0),0)</f>
        <v/>
      </c>
      <c r="P484" s="22">
        <f>IF(LEN(F484)&gt;0,IF(ISNUMBER(F484),IF(F484&lt;0,1,IF(F484&lt;&gt;INT(F484),1,0)),1),0)</f>
        <v/>
      </c>
      <c r="Q484" s="22">
        <f>IF(ISNUMBER(F484),IF(ISNUMBER(Eingaben!$C$16),IF(F484&gt;G484,1,0),0),0)</f>
        <v/>
      </c>
      <c r="R484" s="22">
        <f>IF(ISNUMBER(D484),IF(ISNUMBER(E484),IF(_xlfn.DAYS(DATE(YEAR(E484),MONTH(E484),DAY(E484)),DATE(YEAR(D484),MONTH(D484),DAY(D484)))=0,1,0),0),0)</f>
        <v/>
      </c>
      <c r="S484" s="22">
        <f>IF(J484=1,IF(ISNUMBER(Eingaben!$C$16),IF(K484+L484+M484+R484=0,IF(G484=0,1,0),0),0),0)</f>
        <v/>
      </c>
    </row>
    <row r="485">
      <c r="A485" s="22" t="n">
        <v>481</v>
      </c>
      <c r="B485" s="24" t="n"/>
      <c r="C485" s="24" t="n"/>
      <c r="D485" s="25" t="n"/>
      <c r="E485" s="25" t="n"/>
      <c r="F485" s="26" t="n"/>
      <c r="G485" s="27">
        <f>IF(ISNUMBER(Eingaben!$C$16),IF(ISNUMBER(D485),IF(LEN(E485)=0,MAX(0,_xlfn.DAYS(Eingaben!$C$17,MAX(DATE(YEAR(D485),MONTH(D485),DAY(D485)),Eingaben!$C$16))+1),IF(ISNUMBER(E485),IF(_xlfn.DAYS(DATE(YEAR(E485),MONTH(E485),DAY(E485)),DATE(YEAR(D485),MONTH(D485),DAY(D485)))&lt;0,0,MAX(0,MIN(_xlfn.DAYS(Eingaben!$C$17,MAX(DATE(YEAR(D485),MONTH(D485),DAY(D485)),Eingaben!$C$16)),MAX(_xlfn.DAYS(DATE(YEAR(E485),MONTH(E485),DAY(E485)),MAX(DATE(YEAR(D485),MONTH(D485),DAY(D485)),Eingaben!$C$16))-1+Eingaben!$C$19,_xlfn.DAYS(DATE(YEAR(D485),MONTH(D485),DAY(D485)),MAX(DATE(YEAR(D485),MONTH(D485),DAY(D485)),Eingaben!$C$16))))+1)),0)),0),0)</f>
        <v/>
      </c>
      <c r="H485" s="27">
        <f>MAX(0,G485-IF(ISNUMBER(F485),MAX(0,F485),0))</f>
        <v/>
      </c>
      <c r="I485" s="27">
        <f>MID(IF(K485=1,"; Einzug fehlt oder ist kein Datum","")&amp;IF(L485=1,"; Auszug ist kein Datum","")&amp;IF(M485=1,"; Auszug liegt vor Einzug","")&amp;IF(N485=1,"; Bewohner-ID fehlt","")&amp;IF(O485=1,"; Bewohner-ID doppelt","")&amp;IF(P485=1,"; Abwesenheitstage ungültig (ganze Zahl ab 0)","")&amp;IF(Q485=1,"; Abwesenheit größer als Aufenthaltstage","")&amp;IF(R485=1,"; Ein- und Auszug am selben Tag (Zählregel laut Vertrag prüfen)","")&amp;IF(S485=1,"; Kein Aufenthaltstag im Abrechnungsmonat",""),3,400)</f>
        <v/>
      </c>
      <c r="J485" s="22">
        <f>IF(LEN(B485)+LEN(C485)+LEN(D485)+LEN(E485)+LEN(F485)&gt;0,1,0)</f>
        <v/>
      </c>
      <c r="K485" s="22">
        <f>IF(J485=1,IF(ISNUMBER(D485),0,1),0)</f>
        <v/>
      </c>
      <c r="L485" s="22">
        <f>IF(LEN(E485)&gt;0,IF(ISNUMBER(E485),0,1),0)</f>
        <v/>
      </c>
      <c r="M485" s="22">
        <f>IF(ISNUMBER(D485),IF(ISNUMBER(E485),IF(_xlfn.DAYS(DATE(YEAR(E485),MONTH(E485),DAY(E485)),DATE(YEAR(D485),MONTH(D485),DAY(D485)))&lt;0,1,0),0),0)</f>
        <v/>
      </c>
      <c r="N485" s="22">
        <f>IF(J485=1,IF(LEN(B485)&gt;0,0,1),0)</f>
        <v/>
      </c>
      <c r="O485" s="22">
        <f>IF(LEN(B485)&gt;0,IF(SUMPRODUCT(($B$5:$B$504=B485)*1)&gt;1,1,0),0)</f>
        <v/>
      </c>
      <c r="P485" s="22">
        <f>IF(LEN(F485)&gt;0,IF(ISNUMBER(F485),IF(F485&lt;0,1,IF(F485&lt;&gt;INT(F485),1,0)),1),0)</f>
        <v/>
      </c>
      <c r="Q485" s="22">
        <f>IF(ISNUMBER(F485),IF(ISNUMBER(Eingaben!$C$16),IF(F485&gt;G485,1,0),0),0)</f>
        <v/>
      </c>
      <c r="R485" s="22">
        <f>IF(ISNUMBER(D485),IF(ISNUMBER(E485),IF(_xlfn.DAYS(DATE(YEAR(E485),MONTH(E485),DAY(E485)),DATE(YEAR(D485),MONTH(D485),DAY(D485)))=0,1,0),0),0)</f>
        <v/>
      </c>
      <c r="S485" s="22">
        <f>IF(J485=1,IF(ISNUMBER(Eingaben!$C$16),IF(K485+L485+M485+R485=0,IF(G485=0,1,0),0),0),0)</f>
        <v/>
      </c>
    </row>
    <row r="486">
      <c r="A486" s="22" t="n">
        <v>482</v>
      </c>
      <c r="B486" s="24" t="n"/>
      <c r="C486" s="24" t="n"/>
      <c r="D486" s="25" t="n"/>
      <c r="E486" s="25" t="n"/>
      <c r="F486" s="26" t="n"/>
      <c r="G486" s="27">
        <f>IF(ISNUMBER(Eingaben!$C$16),IF(ISNUMBER(D486),IF(LEN(E486)=0,MAX(0,_xlfn.DAYS(Eingaben!$C$17,MAX(DATE(YEAR(D486),MONTH(D486),DAY(D486)),Eingaben!$C$16))+1),IF(ISNUMBER(E486),IF(_xlfn.DAYS(DATE(YEAR(E486),MONTH(E486),DAY(E486)),DATE(YEAR(D486),MONTH(D486),DAY(D486)))&lt;0,0,MAX(0,MIN(_xlfn.DAYS(Eingaben!$C$17,MAX(DATE(YEAR(D486),MONTH(D486),DAY(D486)),Eingaben!$C$16)),MAX(_xlfn.DAYS(DATE(YEAR(E486),MONTH(E486),DAY(E486)),MAX(DATE(YEAR(D486),MONTH(D486),DAY(D486)),Eingaben!$C$16))-1+Eingaben!$C$19,_xlfn.DAYS(DATE(YEAR(D486),MONTH(D486),DAY(D486)),MAX(DATE(YEAR(D486),MONTH(D486),DAY(D486)),Eingaben!$C$16))))+1)),0)),0),0)</f>
        <v/>
      </c>
      <c r="H486" s="27">
        <f>MAX(0,G486-IF(ISNUMBER(F486),MAX(0,F486),0))</f>
        <v/>
      </c>
      <c r="I486" s="27">
        <f>MID(IF(K486=1,"; Einzug fehlt oder ist kein Datum","")&amp;IF(L486=1,"; Auszug ist kein Datum","")&amp;IF(M486=1,"; Auszug liegt vor Einzug","")&amp;IF(N486=1,"; Bewohner-ID fehlt","")&amp;IF(O486=1,"; Bewohner-ID doppelt","")&amp;IF(P486=1,"; Abwesenheitstage ungültig (ganze Zahl ab 0)","")&amp;IF(Q486=1,"; Abwesenheit größer als Aufenthaltstage","")&amp;IF(R486=1,"; Ein- und Auszug am selben Tag (Zählregel laut Vertrag prüfen)","")&amp;IF(S486=1,"; Kein Aufenthaltstag im Abrechnungsmonat",""),3,400)</f>
        <v/>
      </c>
      <c r="J486" s="22">
        <f>IF(LEN(B486)+LEN(C486)+LEN(D486)+LEN(E486)+LEN(F486)&gt;0,1,0)</f>
        <v/>
      </c>
      <c r="K486" s="22">
        <f>IF(J486=1,IF(ISNUMBER(D486),0,1),0)</f>
        <v/>
      </c>
      <c r="L486" s="22">
        <f>IF(LEN(E486)&gt;0,IF(ISNUMBER(E486),0,1),0)</f>
        <v/>
      </c>
      <c r="M486" s="22">
        <f>IF(ISNUMBER(D486),IF(ISNUMBER(E486),IF(_xlfn.DAYS(DATE(YEAR(E486),MONTH(E486),DAY(E486)),DATE(YEAR(D486),MONTH(D486),DAY(D486)))&lt;0,1,0),0),0)</f>
        <v/>
      </c>
      <c r="N486" s="22">
        <f>IF(J486=1,IF(LEN(B486)&gt;0,0,1),0)</f>
        <v/>
      </c>
      <c r="O486" s="22">
        <f>IF(LEN(B486)&gt;0,IF(SUMPRODUCT(($B$5:$B$504=B486)*1)&gt;1,1,0),0)</f>
        <v/>
      </c>
      <c r="P486" s="22">
        <f>IF(LEN(F486)&gt;0,IF(ISNUMBER(F486),IF(F486&lt;0,1,IF(F486&lt;&gt;INT(F486),1,0)),1),0)</f>
        <v/>
      </c>
      <c r="Q486" s="22">
        <f>IF(ISNUMBER(F486),IF(ISNUMBER(Eingaben!$C$16),IF(F486&gt;G486,1,0),0),0)</f>
        <v/>
      </c>
      <c r="R486" s="22">
        <f>IF(ISNUMBER(D486),IF(ISNUMBER(E486),IF(_xlfn.DAYS(DATE(YEAR(E486),MONTH(E486),DAY(E486)),DATE(YEAR(D486),MONTH(D486),DAY(D486)))=0,1,0),0),0)</f>
        <v/>
      </c>
      <c r="S486" s="22">
        <f>IF(J486=1,IF(ISNUMBER(Eingaben!$C$16),IF(K486+L486+M486+R486=0,IF(G486=0,1,0),0),0),0)</f>
        <v/>
      </c>
    </row>
    <row r="487">
      <c r="A487" s="22" t="n">
        <v>483</v>
      </c>
      <c r="B487" s="24" t="n"/>
      <c r="C487" s="24" t="n"/>
      <c r="D487" s="25" t="n"/>
      <c r="E487" s="25" t="n"/>
      <c r="F487" s="26" t="n"/>
      <c r="G487" s="27">
        <f>IF(ISNUMBER(Eingaben!$C$16),IF(ISNUMBER(D487),IF(LEN(E487)=0,MAX(0,_xlfn.DAYS(Eingaben!$C$17,MAX(DATE(YEAR(D487),MONTH(D487),DAY(D487)),Eingaben!$C$16))+1),IF(ISNUMBER(E487),IF(_xlfn.DAYS(DATE(YEAR(E487),MONTH(E487),DAY(E487)),DATE(YEAR(D487),MONTH(D487),DAY(D487)))&lt;0,0,MAX(0,MIN(_xlfn.DAYS(Eingaben!$C$17,MAX(DATE(YEAR(D487),MONTH(D487),DAY(D487)),Eingaben!$C$16)),MAX(_xlfn.DAYS(DATE(YEAR(E487),MONTH(E487),DAY(E487)),MAX(DATE(YEAR(D487),MONTH(D487),DAY(D487)),Eingaben!$C$16))-1+Eingaben!$C$19,_xlfn.DAYS(DATE(YEAR(D487),MONTH(D487),DAY(D487)),MAX(DATE(YEAR(D487),MONTH(D487),DAY(D487)),Eingaben!$C$16))))+1)),0)),0),0)</f>
        <v/>
      </c>
      <c r="H487" s="27">
        <f>MAX(0,G487-IF(ISNUMBER(F487),MAX(0,F487),0))</f>
        <v/>
      </c>
      <c r="I487" s="27">
        <f>MID(IF(K487=1,"; Einzug fehlt oder ist kein Datum","")&amp;IF(L487=1,"; Auszug ist kein Datum","")&amp;IF(M487=1,"; Auszug liegt vor Einzug","")&amp;IF(N487=1,"; Bewohner-ID fehlt","")&amp;IF(O487=1,"; Bewohner-ID doppelt","")&amp;IF(P487=1,"; Abwesenheitstage ungültig (ganze Zahl ab 0)","")&amp;IF(Q487=1,"; Abwesenheit größer als Aufenthaltstage","")&amp;IF(R487=1,"; Ein- und Auszug am selben Tag (Zählregel laut Vertrag prüfen)","")&amp;IF(S487=1,"; Kein Aufenthaltstag im Abrechnungsmonat",""),3,400)</f>
        <v/>
      </c>
      <c r="J487" s="22">
        <f>IF(LEN(B487)+LEN(C487)+LEN(D487)+LEN(E487)+LEN(F487)&gt;0,1,0)</f>
        <v/>
      </c>
      <c r="K487" s="22">
        <f>IF(J487=1,IF(ISNUMBER(D487),0,1),0)</f>
        <v/>
      </c>
      <c r="L487" s="22">
        <f>IF(LEN(E487)&gt;0,IF(ISNUMBER(E487),0,1),0)</f>
        <v/>
      </c>
      <c r="M487" s="22">
        <f>IF(ISNUMBER(D487),IF(ISNUMBER(E487),IF(_xlfn.DAYS(DATE(YEAR(E487),MONTH(E487),DAY(E487)),DATE(YEAR(D487),MONTH(D487),DAY(D487)))&lt;0,1,0),0),0)</f>
        <v/>
      </c>
      <c r="N487" s="22">
        <f>IF(J487=1,IF(LEN(B487)&gt;0,0,1),0)</f>
        <v/>
      </c>
      <c r="O487" s="22">
        <f>IF(LEN(B487)&gt;0,IF(SUMPRODUCT(($B$5:$B$504=B487)*1)&gt;1,1,0),0)</f>
        <v/>
      </c>
      <c r="P487" s="22">
        <f>IF(LEN(F487)&gt;0,IF(ISNUMBER(F487),IF(F487&lt;0,1,IF(F487&lt;&gt;INT(F487),1,0)),1),0)</f>
        <v/>
      </c>
      <c r="Q487" s="22">
        <f>IF(ISNUMBER(F487),IF(ISNUMBER(Eingaben!$C$16),IF(F487&gt;G487,1,0),0),0)</f>
        <v/>
      </c>
      <c r="R487" s="22">
        <f>IF(ISNUMBER(D487),IF(ISNUMBER(E487),IF(_xlfn.DAYS(DATE(YEAR(E487),MONTH(E487),DAY(E487)),DATE(YEAR(D487),MONTH(D487),DAY(D487)))=0,1,0),0),0)</f>
        <v/>
      </c>
      <c r="S487" s="22">
        <f>IF(J487=1,IF(ISNUMBER(Eingaben!$C$16),IF(K487+L487+M487+R487=0,IF(G487=0,1,0),0),0),0)</f>
        <v/>
      </c>
    </row>
    <row r="488">
      <c r="A488" s="22" t="n">
        <v>484</v>
      </c>
      <c r="B488" s="24" t="n"/>
      <c r="C488" s="24" t="n"/>
      <c r="D488" s="25" t="n"/>
      <c r="E488" s="25" t="n"/>
      <c r="F488" s="26" t="n"/>
      <c r="G488" s="27">
        <f>IF(ISNUMBER(Eingaben!$C$16),IF(ISNUMBER(D488),IF(LEN(E488)=0,MAX(0,_xlfn.DAYS(Eingaben!$C$17,MAX(DATE(YEAR(D488),MONTH(D488),DAY(D488)),Eingaben!$C$16))+1),IF(ISNUMBER(E488),IF(_xlfn.DAYS(DATE(YEAR(E488),MONTH(E488),DAY(E488)),DATE(YEAR(D488),MONTH(D488),DAY(D488)))&lt;0,0,MAX(0,MIN(_xlfn.DAYS(Eingaben!$C$17,MAX(DATE(YEAR(D488),MONTH(D488),DAY(D488)),Eingaben!$C$16)),MAX(_xlfn.DAYS(DATE(YEAR(E488),MONTH(E488),DAY(E488)),MAX(DATE(YEAR(D488),MONTH(D488),DAY(D488)),Eingaben!$C$16))-1+Eingaben!$C$19,_xlfn.DAYS(DATE(YEAR(D488),MONTH(D488),DAY(D488)),MAX(DATE(YEAR(D488),MONTH(D488),DAY(D488)),Eingaben!$C$16))))+1)),0)),0),0)</f>
        <v/>
      </c>
      <c r="H488" s="27">
        <f>MAX(0,G488-IF(ISNUMBER(F488),MAX(0,F488),0))</f>
        <v/>
      </c>
      <c r="I488" s="27">
        <f>MID(IF(K488=1,"; Einzug fehlt oder ist kein Datum","")&amp;IF(L488=1,"; Auszug ist kein Datum","")&amp;IF(M488=1,"; Auszug liegt vor Einzug","")&amp;IF(N488=1,"; Bewohner-ID fehlt","")&amp;IF(O488=1,"; Bewohner-ID doppelt","")&amp;IF(P488=1,"; Abwesenheitstage ungültig (ganze Zahl ab 0)","")&amp;IF(Q488=1,"; Abwesenheit größer als Aufenthaltstage","")&amp;IF(R488=1,"; Ein- und Auszug am selben Tag (Zählregel laut Vertrag prüfen)","")&amp;IF(S488=1,"; Kein Aufenthaltstag im Abrechnungsmonat",""),3,400)</f>
        <v/>
      </c>
      <c r="J488" s="22">
        <f>IF(LEN(B488)+LEN(C488)+LEN(D488)+LEN(E488)+LEN(F488)&gt;0,1,0)</f>
        <v/>
      </c>
      <c r="K488" s="22">
        <f>IF(J488=1,IF(ISNUMBER(D488),0,1),0)</f>
        <v/>
      </c>
      <c r="L488" s="22">
        <f>IF(LEN(E488)&gt;0,IF(ISNUMBER(E488),0,1),0)</f>
        <v/>
      </c>
      <c r="M488" s="22">
        <f>IF(ISNUMBER(D488),IF(ISNUMBER(E488),IF(_xlfn.DAYS(DATE(YEAR(E488),MONTH(E488),DAY(E488)),DATE(YEAR(D488),MONTH(D488),DAY(D488)))&lt;0,1,0),0),0)</f>
        <v/>
      </c>
      <c r="N488" s="22">
        <f>IF(J488=1,IF(LEN(B488)&gt;0,0,1),0)</f>
        <v/>
      </c>
      <c r="O488" s="22">
        <f>IF(LEN(B488)&gt;0,IF(SUMPRODUCT(($B$5:$B$504=B488)*1)&gt;1,1,0),0)</f>
        <v/>
      </c>
      <c r="P488" s="22">
        <f>IF(LEN(F488)&gt;0,IF(ISNUMBER(F488),IF(F488&lt;0,1,IF(F488&lt;&gt;INT(F488),1,0)),1),0)</f>
        <v/>
      </c>
      <c r="Q488" s="22">
        <f>IF(ISNUMBER(F488),IF(ISNUMBER(Eingaben!$C$16),IF(F488&gt;G488,1,0),0),0)</f>
        <v/>
      </c>
      <c r="R488" s="22">
        <f>IF(ISNUMBER(D488),IF(ISNUMBER(E488),IF(_xlfn.DAYS(DATE(YEAR(E488),MONTH(E488),DAY(E488)),DATE(YEAR(D488),MONTH(D488),DAY(D488)))=0,1,0),0),0)</f>
        <v/>
      </c>
      <c r="S488" s="22">
        <f>IF(J488=1,IF(ISNUMBER(Eingaben!$C$16),IF(K488+L488+M488+R488=0,IF(G488=0,1,0),0),0),0)</f>
        <v/>
      </c>
    </row>
    <row r="489">
      <c r="A489" s="22" t="n">
        <v>485</v>
      </c>
      <c r="B489" s="24" t="n"/>
      <c r="C489" s="24" t="n"/>
      <c r="D489" s="25" t="n"/>
      <c r="E489" s="25" t="n"/>
      <c r="F489" s="26" t="n"/>
      <c r="G489" s="27">
        <f>IF(ISNUMBER(Eingaben!$C$16),IF(ISNUMBER(D489),IF(LEN(E489)=0,MAX(0,_xlfn.DAYS(Eingaben!$C$17,MAX(DATE(YEAR(D489),MONTH(D489),DAY(D489)),Eingaben!$C$16))+1),IF(ISNUMBER(E489),IF(_xlfn.DAYS(DATE(YEAR(E489),MONTH(E489),DAY(E489)),DATE(YEAR(D489),MONTH(D489),DAY(D489)))&lt;0,0,MAX(0,MIN(_xlfn.DAYS(Eingaben!$C$17,MAX(DATE(YEAR(D489),MONTH(D489),DAY(D489)),Eingaben!$C$16)),MAX(_xlfn.DAYS(DATE(YEAR(E489),MONTH(E489),DAY(E489)),MAX(DATE(YEAR(D489),MONTH(D489),DAY(D489)),Eingaben!$C$16))-1+Eingaben!$C$19,_xlfn.DAYS(DATE(YEAR(D489),MONTH(D489),DAY(D489)),MAX(DATE(YEAR(D489),MONTH(D489),DAY(D489)),Eingaben!$C$16))))+1)),0)),0),0)</f>
        <v/>
      </c>
      <c r="H489" s="27">
        <f>MAX(0,G489-IF(ISNUMBER(F489),MAX(0,F489),0))</f>
        <v/>
      </c>
      <c r="I489" s="27">
        <f>MID(IF(K489=1,"; Einzug fehlt oder ist kein Datum","")&amp;IF(L489=1,"; Auszug ist kein Datum","")&amp;IF(M489=1,"; Auszug liegt vor Einzug","")&amp;IF(N489=1,"; Bewohner-ID fehlt","")&amp;IF(O489=1,"; Bewohner-ID doppelt","")&amp;IF(P489=1,"; Abwesenheitstage ungültig (ganze Zahl ab 0)","")&amp;IF(Q489=1,"; Abwesenheit größer als Aufenthaltstage","")&amp;IF(R489=1,"; Ein- und Auszug am selben Tag (Zählregel laut Vertrag prüfen)","")&amp;IF(S489=1,"; Kein Aufenthaltstag im Abrechnungsmonat",""),3,400)</f>
        <v/>
      </c>
      <c r="J489" s="22">
        <f>IF(LEN(B489)+LEN(C489)+LEN(D489)+LEN(E489)+LEN(F489)&gt;0,1,0)</f>
        <v/>
      </c>
      <c r="K489" s="22">
        <f>IF(J489=1,IF(ISNUMBER(D489),0,1),0)</f>
        <v/>
      </c>
      <c r="L489" s="22">
        <f>IF(LEN(E489)&gt;0,IF(ISNUMBER(E489),0,1),0)</f>
        <v/>
      </c>
      <c r="M489" s="22">
        <f>IF(ISNUMBER(D489),IF(ISNUMBER(E489),IF(_xlfn.DAYS(DATE(YEAR(E489),MONTH(E489),DAY(E489)),DATE(YEAR(D489),MONTH(D489),DAY(D489)))&lt;0,1,0),0),0)</f>
        <v/>
      </c>
      <c r="N489" s="22">
        <f>IF(J489=1,IF(LEN(B489)&gt;0,0,1),0)</f>
        <v/>
      </c>
      <c r="O489" s="22">
        <f>IF(LEN(B489)&gt;0,IF(SUMPRODUCT(($B$5:$B$504=B489)*1)&gt;1,1,0),0)</f>
        <v/>
      </c>
      <c r="P489" s="22">
        <f>IF(LEN(F489)&gt;0,IF(ISNUMBER(F489),IF(F489&lt;0,1,IF(F489&lt;&gt;INT(F489),1,0)),1),0)</f>
        <v/>
      </c>
      <c r="Q489" s="22">
        <f>IF(ISNUMBER(F489),IF(ISNUMBER(Eingaben!$C$16),IF(F489&gt;G489,1,0),0),0)</f>
        <v/>
      </c>
      <c r="R489" s="22">
        <f>IF(ISNUMBER(D489),IF(ISNUMBER(E489),IF(_xlfn.DAYS(DATE(YEAR(E489),MONTH(E489),DAY(E489)),DATE(YEAR(D489),MONTH(D489),DAY(D489)))=0,1,0),0),0)</f>
        <v/>
      </c>
      <c r="S489" s="22">
        <f>IF(J489=1,IF(ISNUMBER(Eingaben!$C$16),IF(K489+L489+M489+R489=0,IF(G489=0,1,0),0),0),0)</f>
        <v/>
      </c>
    </row>
    <row r="490">
      <c r="A490" s="22" t="n">
        <v>486</v>
      </c>
      <c r="B490" s="24" t="n"/>
      <c r="C490" s="24" t="n"/>
      <c r="D490" s="25" t="n"/>
      <c r="E490" s="25" t="n"/>
      <c r="F490" s="26" t="n"/>
      <c r="G490" s="27">
        <f>IF(ISNUMBER(Eingaben!$C$16),IF(ISNUMBER(D490),IF(LEN(E490)=0,MAX(0,_xlfn.DAYS(Eingaben!$C$17,MAX(DATE(YEAR(D490),MONTH(D490),DAY(D490)),Eingaben!$C$16))+1),IF(ISNUMBER(E490),IF(_xlfn.DAYS(DATE(YEAR(E490),MONTH(E490),DAY(E490)),DATE(YEAR(D490),MONTH(D490),DAY(D490)))&lt;0,0,MAX(0,MIN(_xlfn.DAYS(Eingaben!$C$17,MAX(DATE(YEAR(D490),MONTH(D490),DAY(D490)),Eingaben!$C$16)),MAX(_xlfn.DAYS(DATE(YEAR(E490),MONTH(E490),DAY(E490)),MAX(DATE(YEAR(D490),MONTH(D490),DAY(D490)),Eingaben!$C$16))-1+Eingaben!$C$19,_xlfn.DAYS(DATE(YEAR(D490),MONTH(D490),DAY(D490)),MAX(DATE(YEAR(D490),MONTH(D490),DAY(D490)),Eingaben!$C$16))))+1)),0)),0),0)</f>
        <v/>
      </c>
      <c r="H490" s="27">
        <f>MAX(0,G490-IF(ISNUMBER(F490),MAX(0,F490),0))</f>
        <v/>
      </c>
      <c r="I490" s="27">
        <f>MID(IF(K490=1,"; Einzug fehlt oder ist kein Datum","")&amp;IF(L490=1,"; Auszug ist kein Datum","")&amp;IF(M490=1,"; Auszug liegt vor Einzug","")&amp;IF(N490=1,"; Bewohner-ID fehlt","")&amp;IF(O490=1,"; Bewohner-ID doppelt","")&amp;IF(P490=1,"; Abwesenheitstage ungültig (ganze Zahl ab 0)","")&amp;IF(Q490=1,"; Abwesenheit größer als Aufenthaltstage","")&amp;IF(R490=1,"; Ein- und Auszug am selben Tag (Zählregel laut Vertrag prüfen)","")&amp;IF(S490=1,"; Kein Aufenthaltstag im Abrechnungsmonat",""),3,400)</f>
        <v/>
      </c>
      <c r="J490" s="22">
        <f>IF(LEN(B490)+LEN(C490)+LEN(D490)+LEN(E490)+LEN(F490)&gt;0,1,0)</f>
        <v/>
      </c>
      <c r="K490" s="22">
        <f>IF(J490=1,IF(ISNUMBER(D490),0,1),0)</f>
        <v/>
      </c>
      <c r="L490" s="22">
        <f>IF(LEN(E490)&gt;0,IF(ISNUMBER(E490),0,1),0)</f>
        <v/>
      </c>
      <c r="M490" s="22">
        <f>IF(ISNUMBER(D490),IF(ISNUMBER(E490),IF(_xlfn.DAYS(DATE(YEAR(E490),MONTH(E490),DAY(E490)),DATE(YEAR(D490),MONTH(D490),DAY(D490)))&lt;0,1,0),0),0)</f>
        <v/>
      </c>
      <c r="N490" s="22">
        <f>IF(J490=1,IF(LEN(B490)&gt;0,0,1),0)</f>
        <v/>
      </c>
      <c r="O490" s="22">
        <f>IF(LEN(B490)&gt;0,IF(SUMPRODUCT(($B$5:$B$504=B490)*1)&gt;1,1,0),0)</f>
        <v/>
      </c>
      <c r="P490" s="22">
        <f>IF(LEN(F490)&gt;0,IF(ISNUMBER(F490),IF(F490&lt;0,1,IF(F490&lt;&gt;INT(F490),1,0)),1),0)</f>
        <v/>
      </c>
      <c r="Q490" s="22">
        <f>IF(ISNUMBER(F490),IF(ISNUMBER(Eingaben!$C$16),IF(F490&gt;G490,1,0),0),0)</f>
        <v/>
      </c>
      <c r="R490" s="22">
        <f>IF(ISNUMBER(D490),IF(ISNUMBER(E490),IF(_xlfn.DAYS(DATE(YEAR(E490),MONTH(E490),DAY(E490)),DATE(YEAR(D490),MONTH(D490),DAY(D490)))=0,1,0),0),0)</f>
        <v/>
      </c>
      <c r="S490" s="22">
        <f>IF(J490=1,IF(ISNUMBER(Eingaben!$C$16),IF(K490+L490+M490+R490=0,IF(G490=0,1,0),0),0),0)</f>
        <v/>
      </c>
    </row>
    <row r="491">
      <c r="A491" s="22" t="n">
        <v>487</v>
      </c>
      <c r="B491" s="24" t="n"/>
      <c r="C491" s="24" t="n"/>
      <c r="D491" s="25" t="n"/>
      <c r="E491" s="25" t="n"/>
      <c r="F491" s="26" t="n"/>
      <c r="G491" s="27">
        <f>IF(ISNUMBER(Eingaben!$C$16),IF(ISNUMBER(D491),IF(LEN(E491)=0,MAX(0,_xlfn.DAYS(Eingaben!$C$17,MAX(DATE(YEAR(D491),MONTH(D491),DAY(D491)),Eingaben!$C$16))+1),IF(ISNUMBER(E491),IF(_xlfn.DAYS(DATE(YEAR(E491),MONTH(E491),DAY(E491)),DATE(YEAR(D491),MONTH(D491),DAY(D491)))&lt;0,0,MAX(0,MIN(_xlfn.DAYS(Eingaben!$C$17,MAX(DATE(YEAR(D491),MONTH(D491),DAY(D491)),Eingaben!$C$16)),MAX(_xlfn.DAYS(DATE(YEAR(E491),MONTH(E491),DAY(E491)),MAX(DATE(YEAR(D491),MONTH(D491),DAY(D491)),Eingaben!$C$16))-1+Eingaben!$C$19,_xlfn.DAYS(DATE(YEAR(D491),MONTH(D491),DAY(D491)),MAX(DATE(YEAR(D491),MONTH(D491),DAY(D491)),Eingaben!$C$16))))+1)),0)),0),0)</f>
        <v/>
      </c>
      <c r="H491" s="27">
        <f>MAX(0,G491-IF(ISNUMBER(F491),MAX(0,F491),0))</f>
        <v/>
      </c>
      <c r="I491" s="27">
        <f>MID(IF(K491=1,"; Einzug fehlt oder ist kein Datum","")&amp;IF(L491=1,"; Auszug ist kein Datum","")&amp;IF(M491=1,"; Auszug liegt vor Einzug","")&amp;IF(N491=1,"; Bewohner-ID fehlt","")&amp;IF(O491=1,"; Bewohner-ID doppelt","")&amp;IF(P491=1,"; Abwesenheitstage ungültig (ganze Zahl ab 0)","")&amp;IF(Q491=1,"; Abwesenheit größer als Aufenthaltstage","")&amp;IF(R491=1,"; Ein- und Auszug am selben Tag (Zählregel laut Vertrag prüfen)","")&amp;IF(S491=1,"; Kein Aufenthaltstag im Abrechnungsmonat",""),3,400)</f>
        <v/>
      </c>
      <c r="J491" s="22">
        <f>IF(LEN(B491)+LEN(C491)+LEN(D491)+LEN(E491)+LEN(F491)&gt;0,1,0)</f>
        <v/>
      </c>
      <c r="K491" s="22">
        <f>IF(J491=1,IF(ISNUMBER(D491),0,1),0)</f>
        <v/>
      </c>
      <c r="L491" s="22">
        <f>IF(LEN(E491)&gt;0,IF(ISNUMBER(E491),0,1),0)</f>
        <v/>
      </c>
      <c r="M491" s="22">
        <f>IF(ISNUMBER(D491),IF(ISNUMBER(E491),IF(_xlfn.DAYS(DATE(YEAR(E491),MONTH(E491),DAY(E491)),DATE(YEAR(D491),MONTH(D491),DAY(D491)))&lt;0,1,0),0),0)</f>
        <v/>
      </c>
      <c r="N491" s="22">
        <f>IF(J491=1,IF(LEN(B491)&gt;0,0,1),0)</f>
        <v/>
      </c>
      <c r="O491" s="22">
        <f>IF(LEN(B491)&gt;0,IF(SUMPRODUCT(($B$5:$B$504=B491)*1)&gt;1,1,0),0)</f>
        <v/>
      </c>
      <c r="P491" s="22">
        <f>IF(LEN(F491)&gt;0,IF(ISNUMBER(F491),IF(F491&lt;0,1,IF(F491&lt;&gt;INT(F491),1,0)),1),0)</f>
        <v/>
      </c>
      <c r="Q491" s="22">
        <f>IF(ISNUMBER(F491),IF(ISNUMBER(Eingaben!$C$16),IF(F491&gt;G491,1,0),0),0)</f>
        <v/>
      </c>
      <c r="R491" s="22">
        <f>IF(ISNUMBER(D491),IF(ISNUMBER(E491),IF(_xlfn.DAYS(DATE(YEAR(E491),MONTH(E491),DAY(E491)),DATE(YEAR(D491),MONTH(D491),DAY(D491)))=0,1,0),0),0)</f>
        <v/>
      </c>
      <c r="S491" s="22">
        <f>IF(J491=1,IF(ISNUMBER(Eingaben!$C$16),IF(K491+L491+M491+R491=0,IF(G491=0,1,0),0),0),0)</f>
        <v/>
      </c>
    </row>
    <row r="492">
      <c r="A492" s="22" t="n">
        <v>488</v>
      </c>
      <c r="B492" s="24" t="n"/>
      <c r="C492" s="24" t="n"/>
      <c r="D492" s="25" t="n"/>
      <c r="E492" s="25" t="n"/>
      <c r="F492" s="26" t="n"/>
      <c r="G492" s="27">
        <f>IF(ISNUMBER(Eingaben!$C$16),IF(ISNUMBER(D492),IF(LEN(E492)=0,MAX(0,_xlfn.DAYS(Eingaben!$C$17,MAX(DATE(YEAR(D492),MONTH(D492),DAY(D492)),Eingaben!$C$16))+1),IF(ISNUMBER(E492),IF(_xlfn.DAYS(DATE(YEAR(E492),MONTH(E492),DAY(E492)),DATE(YEAR(D492),MONTH(D492),DAY(D492)))&lt;0,0,MAX(0,MIN(_xlfn.DAYS(Eingaben!$C$17,MAX(DATE(YEAR(D492),MONTH(D492),DAY(D492)),Eingaben!$C$16)),MAX(_xlfn.DAYS(DATE(YEAR(E492),MONTH(E492),DAY(E492)),MAX(DATE(YEAR(D492),MONTH(D492),DAY(D492)),Eingaben!$C$16))-1+Eingaben!$C$19,_xlfn.DAYS(DATE(YEAR(D492),MONTH(D492),DAY(D492)),MAX(DATE(YEAR(D492),MONTH(D492),DAY(D492)),Eingaben!$C$16))))+1)),0)),0),0)</f>
        <v/>
      </c>
      <c r="H492" s="27">
        <f>MAX(0,G492-IF(ISNUMBER(F492),MAX(0,F492),0))</f>
        <v/>
      </c>
      <c r="I492" s="27">
        <f>MID(IF(K492=1,"; Einzug fehlt oder ist kein Datum","")&amp;IF(L492=1,"; Auszug ist kein Datum","")&amp;IF(M492=1,"; Auszug liegt vor Einzug","")&amp;IF(N492=1,"; Bewohner-ID fehlt","")&amp;IF(O492=1,"; Bewohner-ID doppelt","")&amp;IF(P492=1,"; Abwesenheitstage ungültig (ganze Zahl ab 0)","")&amp;IF(Q492=1,"; Abwesenheit größer als Aufenthaltstage","")&amp;IF(R492=1,"; Ein- und Auszug am selben Tag (Zählregel laut Vertrag prüfen)","")&amp;IF(S492=1,"; Kein Aufenthaltstag im Abrechnungsmonat",""),3,400)</f>
        <v/>
      </c>
      <c r="J492" s="22">
        <f>IF(LEN(B492)+LEN(C492)+LEN(D492)+LEN(E492)+LEN(F492)&gt;0,1,0)</f>
        <v/>
      </c>
      <c r="K492" s="22">
        <f>IF(J492=1,IF(ISNUMBER(D492),0,1),0)</f>
        <v/>
      </c>
      <c r="L492" s="22">
        <f>IF(LEN(E492)&gt;0,IF(ISNUMBER(E492),0,1),0)</f>
        <v/>
      </c>
      <c r="M492" s="22">
        <f>IF(ISNUMBER(D492),IF(ISNUMBER(E492),IF(_xlfn.DAYS(DATE(YEAR(E492),MONTH(E492),DAY(E492)),DATE(YEAR(D492),MONTH(D492),DAY(D492)))&lt;0,1,0),0),0)</f>
        <v/>
      </c>
      <c r="N492" s="22">
        <f>IF(J492=1,IF(LEN(B492)&gt;0,0,1),0)</f>
        <v/>
      </c>
      <c r="O492" s="22">
        <f>IF(LEN(B492)&gt;0,IF(SUMPRODUCT(($B$5:$B$504=B492)*1)&gt;1,1,0),0)</f>
        <v/>
      </c>
      <c r="P492" s="22">
        <f>IF(LEN(F492)&gt;0,IF(ISNUMBER(F492),IF(F492&lt;0,1,IF(F492&lt;&gt;INT(F492),1,0)),1),0)</f>
        <v/>
      </c>
      <c r="Q492" s="22">
        <f>IF(ISNUMBER(F492),IF(ISNUMBER(Eingaben!$C$16),IF(F492&gt;G492,1,0),0),0)</f>
        <v/>
      </c>
      <c r="R492" s="22">
        <f>IF(ISNUMBER(D492),IF(ISNUMBER(E492),IF(_xlfn.DAYS(DATE(YEAR(E492),MONTH(E492),DAY(E492)),DATE(YEAR(D492),MONTH(D492),DAY(D492)))=0,1,0),0),0)</f>
        <v/>
      </c>
      <c r="S492" s="22">
        <f>IF(J492=1,IF(ISNUMBER(Eingaben!$C$16),IF(K492+L492+M492+R492=0,IF(G492=0,1,0),0),0),0)</f>
        <v/>
      </c>
    </row>
    <row r="493">
      <c r="A493" s="22" t="n">
        <v>489</v>
      </c>
      <c r="B493" s="24" t="n"/>
      <c r="C493" s="24" t="n"/>
      <c r="D493" s="25" t="n"/>
      <c r="E493" s="25" t="n"/>
      <c r="F493" s="26" t="n"/>
      <c r="G493" s="27">
        <f>IF(ISNUMBER(Eingaben!$C$16),IF(ISNUMBER(D493),IF(LEN(E493)=0,MAX(0,_xlfn.DAYS(Eingaben!$C$17,MAX(DATE(YEAR(D493),MONTH(D493),DAY(D493)),Eingaben!$C$16))+1),IF(ISNUMBER(E493),IF(_xlfn.DAYS(DATE(YEAR(E493),MONTH(E493),DAY(E493)),DATE(YEAR(D493),MONTH(D493),DAY(D493)))&lt;0,0,MAX(0,MIN(_xlfn.DAYS(Eingaben!$C$17,MAX(DATE(YEAR(D493),MONTH(D493),DAY(D493)),Eingaben!$C$16)),MAX(_xlfn.DAYS(DATE(YEAR(E493),MONTH(E493),DAY(E493)),MAX(DATE(YEAR(D493),MONTH(D493),DAY(D493)),Eingaben!$C$16))-1+Eingaben!$C$19,_xlfn.DAYS(DATE(YEAR(D493),MONTH(D493),DAY(D493)),MAX(DATE(YEAR(D493),MONTH(D493),DAY(D493)),Eingaben!$C$16))))+1)),0)),0),0)</f>
        <v/>
      </c>
      <c r="H493" s="27">
        <f>MAX(0,G493-IF(ISNUMBER(F493),MAX(0,F493),0))</f>
        <v/>
      </c>
      <c r="I493" s="27">
        <f>MID(IF(K493=1,"; Einzug fehlt oder ist kein Datum","")&amp;IF(L493=1,"; Auszug ist kein Datum","")&amp;IF(M493=1,"; Auszug liegt vor Einzug","")&amp;IF(N493=1,"; Bewohner-ID fehlt","")&amp;IF(O493=1,"; Bewohner-ID doppelt","")&amp;IF(P493=1,"; Abwesenheitstage ungültig (ganze Zahl ab 0)","")&amp;IF(Q493=1,"; Abwesenheit größer als Aufenthaltstage","")&amp;IF(R493=1,"; Ein- und Auszug am selben Tag (Zählregel laut Vertrag prüfen)","")&amp;IF(S493=1,"; Kein Aufenthaltstag im Abrechnungsmonat",""),3,400)</f>
        <v/>
      </c>
      <c r="J493" s="22">
        <f>IF(LEN(B493)+LEN(C493)+LEN(D493)+LEN(E493)+LEN(F493)&gt;0,1,0)</f>
        <v/>
      </c>
      <c r="K493" s="22">
        <f>IF(J493=1,IF(ISNUMBER(D493),0,1),0)</f>
        <v/>
      </c>
      <c r="L493" s="22">
        <f>IF(LEN(E493)&gt;0,IF(ISNUMBER(E493),0,1),0)</f>
        <v/>
      </c>
      <c r="M493" s="22">
        <f>IF(ISNUMBER(D493),IF(ISNUMBER(E493),IF(_xlfn.DAYS(DATE(YEAR(E493),MONTH(E493),DAY(E493)),DATE(YEAR(D493),MONTH(D493),DAY(D493)))&lt;0,1,0),0),0)</f>
        <v/>
      </c>
      <c r="N493" s="22">
        <f>IF(J493=1,IF(LEN(B493)&gt;0,0,1),0)</f>
        <v/>
      </c>
      <c r="O493" s="22">
        <f>IF(LEN(B493)&gt;0,IF(SUMPRODUCT(($B$5:$B$504=B493)*1)&gt;1,1,0),0)</f>
        <v/>
      </c>
      <c r="P493" s="22">
        <f>IF(LEN(F493)&gt;0,IF(ISNUMBER(F493),IF(F493&lt;0,1,IF(F493&lt;&gt;INT(F493),1,0)),1),0)</f>
        <v/>
      </c>
      <c r="Q493" s="22">
        <f>IF(ISNUMBER(F493),IF(ISNUMBER(Eingaben!$C$16),IF(F493&gt;G493,1,0),0),0)</f>
        <v/>
      </c>
      <c r="R493" s="22">
        <f>IF(ISNUMBER(D493),IF(ISNUMBER(E493),IF(_xlfn.DAYS(DATE(YEAR(E493),MONTH(E493),DAY(E493)),DATE(YEAR(D493),MONTH(D493),DAY(D493)))=0,1,0),0),0)</f>
        <v/>
      </c>
      <c r="S493" s="22">
        <f>IF(J493=1,IF(ISNUMBER(Eingaben!$C$16),IF(K493+L493+M493+R493=0,IF(G493=0,1,0),0),0),0)</f>
        <v/>
      </c>
    </row>
    <row r="494">
      <c r="A494" s="22" t="n">
        <v>490</v>
      </c>
      <c r="B494" s="24" t="n"/>
      <c r="C494" s="24" t="n"/>
      <c r="D494" s="25" t="n"/>
      <c r="E494" s="25" t="n"/>
      <c r="F494" s="26" t="n"/>
      <c r="G494" s="27">
        <f>IF(ISNUMBER(Eingaben!$C$16),IF(ISNUMBER(D494),IF(LEN(E494)=0,MAX(0,_xlfn.DAYS(Eingaben!$C$17,MAX(DATE(YEAR(D494),MONTH(D494),DAY(D494)),Eingaben!$C$16))+1),IF(ISNUMBER(E494),IF(_xlfn.DAYS(DATE(YEAR(E494),MONTH(E494),DAY(E494)),DATE(YEAR(D494),MONTH(D494),DAY(D494)))&lt;0,0,MAX(0,MIN(_xlfn.DAYS(Eingaben!$C$17,MAX(DATE(YEAR(D494),MONTH(D494),DAY(D494)),Eingaben!$C$16)),MAX(_xlfn.DAYS(DATE(YEAR(E494),MONTH(E494),DAY(E494)),MAX(DATE(YEAR(D494),MONTH(D494),DAY(D494)),Eingaben!$C$16))-1+Eingaben!$C$19,_xlfn.DAYS(DATE(YEAR(D494),MONTH(D494),DAY(D494)),MAX(DATE(YEAR(D494),MONTH(D494),DAY(D494)),Eingaben!$C$16))))+1)),0)),0),0)</f>
        <v/>
      </c>
      <c r="H494" s="27">
        <f>MAX(0,G494-IF(ISNUMBER(F494),MAX(0,F494),0))</f>
        <v/>
      </c>
      <c r="I494" s="27">
        <f>MID(IF(K494=1,"; Einzug fehlt oder ist kein Datum","")&amp;IF(L494=1,"; Auszug ist kein Datum","")&amp;IF(M494=1,"; Auszug liegt vor Einzug","")&amp;IF(N494=1,"; Bewohner-ID fehlt","")&amp;IF(O494=1,"; Bewohner-ID doppelt","")&amp;IF(P494=1,"; Abwesenheitstage ungültig (ganze Zahl ab 0)","")&amp;IF(Q494=1,"; Abwesenheit größer als Aufenthaltstage","")&amp;IF(R494=1,"; Ein- und Auszug am selben Tag (Zählregel laut Vertrag prüfen)","")&amp;IF(S494=1,"; Kein Aufenthaltstag im Abrechnungsmonat",""),3,400)</f>
        <v/>
      </c>
      <c r="J494" s="22">
        <f>IF(LEN(B494)+LEN(C494)+LEN(D494)+LEN(E494)+LEN(F494)&gt;0,1,0)</f>
        <v/>
      </c>
      <c r="K494" s="22">
        <f>IF(J494=1,IF(ISNUMBER(D494),0,1),0)</f>
        <v/>
      </c>
      <c r="L494" s="22">
        <f>IF(LEN(E494)&gt;0,IF(ISNUMBER(E494),0,1),0)</f>
        <v/>
      </c>
      <c r="M494" s="22">
        <f>IF(ISNUMBER(D494),IF(ISNUMBER(E494),IF(_xlfn.DAYS(DATE(YEAR(E494),MONTH(E494),DAY(E494)),DATE(YEAR(D494),MONTH(D494),DAY(D494)))&lt;0,1,0),0),0)</f>
        <v/>
      </c>
      <c r="N494" s="22">
        <f>IF(J494=1,IF(LEN(B494)&gt;0,0,1),0)</f>
        <v/>
      </c>
      <c r="O494" s="22">
        <f>IF(LEN(B494)&gt;0,IF(SUMPRODUCT(($B$5:$B$504=B494)*1)&gt;1,1,0),0)</f>
        <v/>
      </c>
      <c r="P494" s="22">
        <f>IF(LEN(F494)&gt;0,IF(ISNUMBER(F494),IF(F494&lt;0,1,IF(F494&lt;&gt;INT(F494),1,0)),1),0)</f>
        <v/>
      </c>
      <c r="Q494" s="22">
        <f>IF(ISNUMBER(F494),IF(ISNUMBER(Eingaben!$C$16),IF(F494&gt;G494,1,0),0),0)</f>
        <v/>
      </c>
      <c r="R494" s="22">
        <f>IF(ISNUMBER(D494),IF(ISNUMBER(E494),IF(_xlfn.DAYS(DATE(YEAR(E494),MONTH(E494),DAY(E494)),DATE(YEAR(D494),MONTH(D494),DAY(D494)))=0,1,0),0),0)</f>
        <v/>
      </c>
      <c r="S494" s="22">
        <f>IF(J494=1,IF(ISNUMBER(Eingaben!$C$16),IF(K494+L494+M494+R494=0,IF(G494=0,1,0),0),0),0)</f>
        <v/>
      </c>
    </row>
    <row r="495">
      <c r="A495" s="22" t="n">
        <v>491</v>
      </c>
      <c r="B495" s="24" t="n"/>
      <c r="C495" s="24" t="n"/>
      <c r="D495" s="25" t="n"/>
      <c r="E495" s="25" t="n"/>
      <c r="F495" s="26" t="n"/>
      <c r="G495" s="27">
        <f>IF(ISNUMBER(Eingaben!$C$16),IF(ISNUMBER(D495),IF(LEN(E495)=0,MAX(0,_xlfn.DAYS(Eingaben!$C$17,MAX(DATE(YEAR(D495),MONTH(D495),DAY(D495)),Eingaben!$C$16))+1),IF(ISNUMBER(E495),IF(_xlfn.DAYS(DATE(YEAR(E495),MONTH(E495),DAY(E495)),DATE(YEAR(D495),MONTH(D495),DAY(D495)))&lt;0,0,MAX(0,MIN(_xlfn.DAYS(Eingaben!$C$17,MAX(DATE(YEAR(D495),MONTH(D495),DAY(D495)),Eingaben!$C$16)),MAX(_xlfn.DAYS(DATE(YEAR(E495),MONTH(E495),DAY(E495)),MAX(DATE(YEAR(D495),MONTH(D495),DAY(D495)),Eingaben!$C$16))-1+Eingaben!$C$19,_xlfn.DAYS(DATE(YEAR(D495),MONTH(D495),DAY(D495)),MAX(DATE(YEAR(D495),MONTH(D495),DAY(D495)),Eingaben!$C$16))))+1)),0)),0),0)</f>
        <v/>
      </c>
      <c r="H495" s="27">
        <f>MAX(0,G495-IF(ISNUMBER(F495),MAX(0,F495),0))</f>
        <v/>
      </c>
      <c r="I495" s="27">
        <f>MID(IF(K495=1,"; Einzug fehlt oder ist kein Datum","")&amp;IF(L495=1,"; Auszug ist kein Datum","")&amp;IF(M495=1,"; Auszug liegt vor Einzug","")&amp;IF(N495=1,"; Bewohner-ID fehlt","")&amp;IF(O495=1,"; Bewohner-ID doppelt","")&amp;IF(P495=1,"; Abwesenheitstage ungültig (ganze Zahl ab 0)","")&amp;IF(Q495=1,"; Abwesenheit größer als Aufenthaltstage","")&amp;IF(R495=1,"; Ein- und Auszug am selben Tag (Zählregel laut Vertrag prüfen)","")&amp;IF(S495=1,"; Kein Aufenthaltstag im Abrechnungsmonat",""),3,400)</f>
        <v/>
      </c>
      <c r="J495" s="22">
        <f>IF(LEN(B495)+LEN(C495)+LEN(D495)+LEN(E495)+LEN(F495)&gt;0,1,0)</f>
        <v/>
      </c>
      <c r="K495" s="22">
        <f>IF(J495=1,IF(ISNUMBER(D495),0,1),0)</f>
        <v/>
      </c>
      <c r="L495" s="22">
        <f>IF(LEN(E495)&gt;0,IF(ISNUMBER(E495),0,1),0)</f>
        <v/>
      </c>
      <c r="M495" s="22">
        <f>IF(ISNUMBER(D495),IF(ISNUMBER(E495),IF(_xlfn.DAYS(DATE(YEAR(E495),MONTH(E495),DAY(E495)),DATE(YEAR(D495),MONTH(D495),DAY(D495)))&lt;0,1,0),0),0)</f>
        <v/>
      </c>
      <c r="N495" s="22">
        <f>IF(J495=1,IF(LEN(B495)&gt;0,0,1),0)</f>
        <v/>
      </c>
      <c r="O495" s="22">
        <f>IF(LEN(B495)&gt;0,IF(SUMPRODUCT(($B$5:$B$504=B495)*1)&gt;1,1,0),0)</f>
        <v/>
      </c>
      <c r="P495" s="22">
        <f>IF(LEN(F495)&gt;0,IF(ISNUMBER(F495),IF(F495&lt;0,1,IF(F495&lt;&gt;INT(F495),1,0)),1),0)</f>
        <v/>
      </c>
      <c r="Q495" s="22">
        <f>IF(ISNUMBER(F495),IF(ISNUMBER(Eingaben!$C$16),IF(F495&gt;G495,1,0),0),0)</f>
        <v/>
      </c>
      <c r="R495" s="22">
        <f>IF(ISNUMBER(D495),IF(ISNUMBER(E495),IF(_xlfn.DAYS(DATE(YEAR(E495),MONTH(E495),DAY(E495)),DATE(YEAR(D495),MONTH(D495),DAY(D495)))=0,1,0),0),0)</f>
        <v/>
      </c>
      <c r="S495" s="22">
        <f>IF(J495=1,IF(ISNUMBER(Eingaben!$C$16),IF(K495+L495+M495+R495=0,IF(G495=0,1,0),0),0),0)</f>
        <v/>
      </c>
    </row>
    <row r="496">
      <c r="A496" s="22" t="n">
        <v>492</v>
      </c>
      <c r="B496" s="24" t="n"/>
      <c r="C496" s="24" t="n"/>
      <c r="D496" s="25" t="n"/>
      <c r="E496" s="25" t="n"/>
      <c r="F496" s="26" t="n"/>
      <c r="G496" s="27">
        <f>IF(ISNUMBER(Eingaben!$C$16),IF(ISNUMBER(D496),IF(LEN(E496)=0,MAX(0,_xlfn.DAYS(Eingaben!$C$17,MAX(DATE(YEAR(D496),MONTH(D496),DAY(D496)),Eingaben!$C$16))+1),IF(ISNUMBER(E496),IF(_xlfn.DAYS(DATE(YEAR(E496),MONTH(E496),DAY(E496)),DATE(YEAR(D496),MONTH(D496),DAY(D496)))&lt;0,0,MAX(0,MIN(_xlfn.DAYS(Eingaben!$C$17,MAX(DATE(YEAR(D496),MONTH(D496),DAY(D496)),Eingaben!$C$16)),MAX(_xlfn.DAYS(DATE(YEAR(E496),MONTH(E496),DAY(E496)),MAX(DATE(YEAR(D496),MONTH(D496),DAY(D496)),Eingaben!$C$16))-1+Eingaben!$C$19,_xlfn.DAYS(DATE(YEAR(D496),MONTH(D496),DAY(D496)),MAX(DATE(YEAR(D496),MONTH(D496),DAY(D496)),Eingaben!$C$16))))+1)),0)),0),0)</f>
        <v/>
      </c>
      <c r="H496" s="27">
        <f>MAX(0,G496-IF(ISNUMBER(F496),MAX(0,F496),0))</f>
        <v/>
      </c>
      <c r="I496" s="27">
        <f>MID(IF(K496=1,"; Einzug fehlt oder ist kein Datum","")&amp;IF(L496=1,"; Auszug ist kein Datum","")&amp;IF(M496=1,"; Auszug liegt vor Einzug","")&amp;IF(N496=1,"; Bewohner-ID fehlt","")&amp;IF(O496=1,"; Bewohner-ID doppelt","")&amp;IF(P496=1,"; Abwesenheitstage ungültig (ganze Zahl ab 0)","")&amp;IF(Q496=1,"; Abwesenheit größer als Aufenthaltstage","")&amp;IF(R496=1,"; Ein- und Auszug am selben Tag (Zählregel laut Vertrag prüfen)","")&amp;IF(S496=1,"; Kein Aufenthaltstag im Abrechnungsmonat",""),3,400)</f>
        <v/>
      </c>
      <c r="J496" s="22">
        <f>IF(LEN(B496)+LEN(C496)+LEN(D496)+LEN(E496)+LEN(F496)&gt;0,1,0)</f>
        <v/>
      </c>
      <c r="K496" s="22">
        <f>IF(J496=1,IF(ISNUMBER(D496),0,1),0)</f>
        <v/>
      </c>
      <c r="L496" s="22">
        <f>IF(LEN(E496)&gt;0,IF(ISNUMBER(E496),0,1),0)</f>
        <v/>
      </c>
      <c r="M496" s="22">
        <f>IF(ISNUMBER(D496),IF(ISNUMBER(E496),IF(_xlfn.DAYS(DATE(YEAR(E496),MONTH(E496),DAY(E496)),DATE(YEAR(D496),MONTH(D496),DAY(D496)))&lt;0,1,0),0),0)</f>
        <v/>
      </c>
      <c r="N496" s="22">
        <f>IF(J496=1,IF(LEN(B496)&gt;0,0,1),0)</f>
        <v/>
      </c>
      <c r="O496" s="22">
        <f>IF(LEN(B496)&gt;0,IF(SUMPRODUCT(($B$5:$B$504=B496)*1)&gt;1,1,0),0)</f>
        <v/>
      </c>
      <c r="P496" s="22">
        <f>IF(LEN(F496)&gt;0,IF(ISNUMBER(F496),IF(F496&lt;0,1,IF(F496&lt;&gt;INT(F496),1,0)),1),0)</f>
        <v/>
      </c>
      <c r="Q496" s="22">
        <f>IF(ISNUMBER(F496),IF(ISNUMBER(Eingaben!$C$16),IF(F496&gt;G496,1,0),0),0)</f>
        <v/>
      </c>
      <c r="R496" s="22">
        <f>IF(ISNUMBER(D496),IF(ISNUMBER(E496),IF(_xlfn.DAYS(DATE(YEAR(E496),MONTH(E496),DAY(E496)),DATE(YEAR(D496),MONTH(D496),DAY(D496)))=0,1,0),0),0)</f>
        <v/>
      </c>
      <c r="S496" s="22">
        <f>IF(J496=1,IF(ISNUMBER(Eingaben!$C$16),IF(K496+L496+M496+R496=0,IF(G496=0,1,0),0),0),0)</f>
        <v/>
      </c>
    </row>
    <row r="497">
      <c r="A497" s="22" t="n">
        <v>493</v>
      </c>
      <c r="B497" s="24" t="n"/>
      <c r="C497" s="24" t="n"/>
      <c r="D497" s="25" t="n"/>
      <c r="E497" s="25" t="n"/>
      <c r="F497" s="26" t="n"/>
      <c r="G497" s="27">
        <f>IF(ISNUMBER(Eingaben!$C$16),IF(ISNUMBER(D497),IF(LEN(E497)=0,MAX(0,_xlfn.DAYS(Eingaben!$C$17,MAX(DATE(YEAR(D497),MONTH(D497),DAY(D497)),Eingaben!$C$16))+1),IF(ISNUMBER(E497),IF(_xlfn.DAYS(DATE(YEAR(E497),MONTH(E497),DAY(E497)),DATE(YEAR(D497),MONTH(D497),DAY(D497)))&lt;0,0,MAX(0,MIN(_xlfn.DAYS(Eingaben!$C$17,MAX(DATE(YEAR(D497),MONTH(D497),DAY(D497)),Eingaben!$C$16)),MAX(_xlfn.DAYS(DATE(YEAR(E497),MONTH(E497),DAY(E497)),MAX(DATE(YEAR(D497),MONTH(D497),DAY(D497)),Eingaben!$C$16))-1+Eingaben!$C$19,_xlfn.DAYS(DATE(YEAR(D497),MONTH(D497),DAY(D497)),MAX(DATE(YEAR(D497),MONTH(D497),DAY(D497)),Eingaben!$C$16))))+1)),0)),0),0)</f>
        <v/>
      </c>
      <c r="H497" s="27">
        <f>MAX(0,G497-IF(ISNUMBER(F497),MAX(0,F497),0))</f>
        <v/>
      </c>
      <c r="I497" s="27">
        <f>MID(IF(K497=1,"; Einzug fehlt oder ist kein Datum","")&amp;IF(L497=1,"; Auszug ist kein Datum","")&amp;IF(M497=1,"; Auszug liegt vor Einzug","")&amp;IF(N497=1,"; Bewohner-ID fehlt","")&amp;IF(O497=1,"; Bewohner-ID doppelt","")&amp;IF(P497=1,"; Abwesenheitstage ungültig (ganze Zahl ab 0)","")&amp;IF(Q497=1,"; Abwesenheit größer als Aufenthaltstage","")&amp;IF(R497=1,"; Ein- und Auszug am selben Tag (Zählregel laut Vertrag prüfen)","")&amp;IF(S497=1,"; Kein Aufenthaltstag im Abrechnungsmonat",""),3,400)</f>
        <v/>
      </c>
      <c r="J497" s="22">
        <f>IF(LEN(B497)+LEN(C497)+LEN(D497)+LEN(E497)+LEN(F497)&gt;0,1,0)</f>
        <v/>
      </c>
      <c r="K497" s="22">
        <f>IF(J497=1,IF(ISNUMBER(D497),0,1),0)</f>
        <v/>
      </c>
      <c r="L497" s="22">
        <f>IF(LEN(E497)&gt;0,IF(ISNUMBER(E497),0,1),0)</f>
        <v/>
      </c>
      <c r="M497" s="22">
        <f>IF(ISNUMBER(D497),IF(ISNUMBER(E497),IF(_xlfn.DAYS(DATE(YEAR(E497),MONTH(E497),DAY(E497)),DATE(YEAR(D497),MONTH(D497),DAY(D497)))&lt;0,1,0),0),0)</f>
        <v/>
      </c>
      <c r="N497" s="22">
        <f>IF(J497=1,IF(LEN(B497)&gt;0,0,1),0)</f>
        <v/>
      </c>
      <c r="O497" s="22">
        <f>IF(LEN(B497)&gt;0,IF(SUMPRODUCT(($B$5:$B$504=B497)*1)&gt;1,1,0),0)</f>
        <v/>
      </c>
      <c r="P497" s="22">
        <f>IF(LEN(F497)&gt;0,IF(ISNUMBER(F497),IF(F497&lt;0,1,IF(F497&lt;&gt;INT(F497),1,0)),1),0)</f>
        <v/>
      </c>
      <c r="Q497" s="22">
        <f>IF(ISNUMBER(F497),IF(ISNUMBER(Eingaben!$C$16),IF(F497&gt;G497,1,0),0),0)</f>
        <v/>
      </c>
      <c r="R497" s="22">
        <f>IF(ISNUMBER(D497),IF(ISNUMBER(E497),IF(_xlfn.DAYS(DATE(YEAR(E497),MONTH(E497),DAY(E497)),DATE(YEAR(D497),MONTH(D497),DAY(D497)))=0,1,0),0),0)</f>
        <v/>
      </c>
      <c r="S497" s="22">
        <f>IF(J497=1,IF(ISNUMBER(Eingaben!$C$16),IF(K497+L497+M497+R497=0,IF(G497=0,1,0),0),0),0)</f>
        <v/>
      </c>
    </row>
    <row r="498">
      <c r="A498" s="22" t="n">
        <v>494</v>
      </c>
      <c r="B498" s="24" t="n"/>
      <c r="C498" s="24" t="n"/>
      <c r="D498" s="25" t="n"/>
      <c r="E498" s="25" t="n"/>
      <c r="F498" s="26" t="n"/>
      <c r="G498" s="27">
        <f>IF(ISNUMBER(Eingaben!$C$16),IF(ISNUMBER(D498),IF(LEN(E498)=0,MAX(0,_xlfn.DAYS(Eingaben!$C$17,MAX(DATE(YEAR(D498),MONTH(D498),DAY(D498)),Eingaben!$C$16))+1),IF(ISNUMBER(E498),IF(_xlfn.DAYS(DATE(YEAR(E498),MONTH(E498),DAY(E498)),DATE(YEAR(D498),MONTH(D498),DAY(D498)))&lt;0,0,MAX(0,MIN(_xlfn.DAYS(Eingaben!$C$17,MAX(DATE(YEAR(D498),MONTH(D498),DAY(D498)),Eingaben!$C$16)),MAX(_xlfn.DAYS(DATE(YEAR(E498),MONTH(E498),DAY(E498)),MAX(DATE(YEAR(D498),MONTH(D498),DAY(D498)),Eingaben!$C$16))-1+Eingaben!$C$19,_xlfn.DAYS(DATE(YEAR(D498),MONTH(D498),DAY(D498)),MAX(DATE(YEAR(D498),MONTH(D498),DAY(D498)),Eingaben!$C$16))))+1)),0)),0),0)</f>
        <v/>
      </c>
      <c r="H498" s="27">
        <f>MAX(0,G498-IF(ISNUMBER(F498),MAX(0,F498),0))</f>
        <v/>
      </c>
      <c r="I498" s="27">
        <f>MID(IF(K498=1,"; Einzug fehlt oder ist kein Datum","")&amp;IF(L498=1,"; Auszug ist kein Datum","")&amp;IF(M498=1,"; Auszug liegt vor Einzug","")&amp;IF(N498=1,"; Bewohner-ID fehlt","")&amp;IF(O498=1,"; Bewohner-ID doppelt","")&amp;IF(P498=1,"; Abwesenheitstage ungültig (ganze Zahl ab 0)","")&amp;IF(Q498=1,"; Abwesenheit größer als Aufenthaltstage","")&amp;IF(R498=1,"; Ein- und Auszug am selben Tag (Zählregel laut Vertrag prüfen)","")&amp;IF(S498=1,"; Kein Aufenthaltstag im Abrechnungsmonat",""),3,400)</f>
        <v/>
      </c>
      <c r="J498" s="22">
        <f>IF(LEN(B498)+LEN(C498)+LEN(D498)+LEN(E498)+LEN(F498)&gt;0,1,0)</f>
        <v/>
      </c>
      <c r="K498" s="22">
        <f>IF(J498=1,IF(ISNUMBER(D498),0,1),0)</f>
        <v/>
      </c>
      <c r="L498" s="22">
        <f>IF(LEN(E498)&gt;0,IF(ISNUMBER(E498),0,1),0)</f>
        <v/>
      </c>
      <c r="M498" s="22">
        <f>IF(ISNUMBER(D498),IF(ISNUMBER(E498),IF(_xlfn.DAYS(DATE(YEAR(E498),MONTH(E498),DAY(E498)),DATE(YEAR(D498),MONTH(D498),DAY(D498)))&lt;0,1,0),0),0)</f>
        <v/>
      </c>
      <c r="N498" s="22">
        <f>IF(J498=1,IF(LEN(B498)&gt;0,0,1),0)</f>
        <v/>
      </c>
      <c r="O498" s="22">
        <f>IF(LEN(B498)&gt;0,IF(SUMPRODUCT(($B$5:$B$504=B498)*1)&gt;1,1,0),0)</f>
        <v/>
      </c>
      <c r="P498" s="22">
        <f>IF(LEN(F498)&gt;0,IF(ISNUMBER(F498),IF(F498&lt;0,1,IF(F498&lt;&gt;INT(F498),1,0)),1),0)</f>
        <v/>
      </c>
      <c r="Q498" s="22">
        <f>IF(ISNUMBER(F498),IF(ISNUMBER(Eingaben!$C$16),IF(F498&gt;G498,1,0),0),0)</f>
        <v/>
      </c>
      <c r="R498" s="22">
        <f>IF(ISNUMBER(D498),IF(ISNUMBER(E498),IF(_xlfn.DAYS(DATE(YEAR(E498),MONTH(E498),DAY(E498)),DATE(YEAR(D498),MONTH(D498),DAY(D498)))=0,1,0),0),0)</f>
        <v/>
      </c>
      <c r="S498" s="22">
        <f>IF(J498=1,IF(ISNUMBER(Eingaben!$C$16),IF(K498+L498+M498+R498=0,IF(G498=0,1,0),0),0),0)</f>
        <v/>
      </c>
    </row>
    <row r="499">
      <c r="A499" s="22" t="n">
        <v>495</v>
      </c>
      <c r="B499" s="24" t="n"/>
      <c r="C499" s="24" t="n"/>
      <c r="D499" s="25" t="n"/>
      <c r="E499" s="25" t="n"/>
      <c r="F499" s="26" t="n"/>
      <c r="G499" s="27">
        <f>IF(ISNUMBER(Eingaben!$C$16),IF(ISNUMBER(D499),IF(LEN(E499)=0,MAX(0,_xlfn.DAYS(Eingaben!$C$17,MAX(DATE(YEAR(D499),MONTH(D499),DAY(D499)),Eingaben!$C$16))+1),IF(ISNUMBER(E499),IF(_xlfn.DAYS(DATE(YEAR(E499),MONTH(E499),DAY(E499)),DATE(YEAR(D499),MONTH(D499),DAY(D499)))&lt;0,0,MAX(0,MIN(_xlfn.DAYS(Eingaben!$C$17,MAX(DATE(YEAR(D499),MONTH(D499),DAY(D499)),Eingaben!$C$16)),MAX(_xlfn.DAYS(DATE(YEAR(E499),MONTH(E499),DAY(E499)),MAX(DATE(YEAR(D499),MONTH(D499),DAY(D499)),Eingaben!$C$16))-1+Eingaben!$C$19,_xlfn.DAYS(DATE(YEAR(D499),MONTH(D499),DAY(D499)),MAX(DATE(YEAR(D499),MONTH(D499),DAY(D499)),Eingaben!$C$16))))+1)),0)),0),0)</f>
        <v/>
      </c>
      <c r="H499" s="27">
        <f>MAX(0,G499-IF(ISNUMBER(F499),MAX(0,F499),0))</f>
        <v/>
      </c>
      <c r="I499" s="27">
        <f>MID(IF(K499=1,"; Einzug fehlt oder ist kein Datum","")&amp;IF(L499=1,"; Auszug ist kein Datum","")&amp;IF(M499=1,"; Auszug liegt vor Einzug","")&amp;IF(N499=1,"; Bewohner-ID fehlt","")&amp;IF(O499=1,"; Bewohner-ID doppelt","")&amp;IF(P499=1,"; Abwesenheitstage ungültig (ganze Zahl ab 0)","")&amp;IF(Q499=1,"; Abwesenheit größer als Aufenthaltstage","")&amp;IF(R499=1,"; Ein- und Auszug am selben Tag (Zählregel laut Vertrag prüfen)","")&amp;IF(S499=1,"; Kein Aufenthaltstag im Abrechnungsmonat",""),3,400)</f>
        <v/>
      </c>
      <c r="J499" s="22">
        <f>IF(LEN(B499)+LEN(C499)+LEN(D499)+LEN(E499)+LEN(F499)&gt;0,1,0)</f>
        <v/>
      </c>
      <c r="K499" s="22">
        <f>IF(J499=1,IF(ISNUMBER(D499),0,1),0)</f>
        <v/>
      </c>
      <c r="L499" s="22">
        <f>IF(LEN(E499)&gt;0,IF(ISNUMBER(E499),0,1),0)</f>
        <v/>
      </c>
      <c r="M499" s="22">
        <f>IF(ISNUMBER(D499),IF(ISNUMBER(E499),IF(_xlfn.DAYS(DATE(YEAR(E499),MONTH(E499),DAY(E499)),DATE(YEAR(D499),MONTH(D499),DAY(D499)))&lt;0,1,0),0),0)</f>
        <v/>
      </c>
      <c r="N499" s="22">
        <f>IF(J499=1,IF(LEN(B499)&gt;0,0,1),0)</f>
        <v/>
      </c>
      <c r="O499" s="22">
        <f>IF(LEN(B499)&gt;0,IF(SUMPRODUCT(($B$5:$B$504=B499)*1)&gt;1,1,0),0)</f>
        <v/>
      </c>
      <c r="P499" s="22">
        <f>IF(LEN(F499)&gt;0,IF(ISNUMBER(F499),IF(F499&lt;0,1,IF(F499&lt;&gt;INT(F499),1,0)),1),0)</f>
        <v/>
      </c>
      <c r="Q499" s="22">
        <f>IF(ISNUMBER(F499),IF(ISNUMBER(Eingaben!$C$16),IF(F499&gt;G499,1,0),0),0)</f>
        <v/>
      </c>
      <c r="R499" s="22">
        <f>IF(ISNUMBER(D499),IF(ISNUMBER(E499),IF(_xlfn.DAYS(DATE(YEAR(E499),MONTH(E499),DAY(E499)),DATE(YEAR(D499),MONTH(D499),DAY(D499)))=0,1,0),0),0)</f>
        <v/>
      </c>
      <c r="S499" s="22">
        <f>IF(J499=1,IF(ISNUMBER(Eingaben!$C$16),IF(K499+L499+M499+R499=0,IF(G499=0,1,0),0),0),0)</f>
        <v/>
      </c>
    </row>
    <row r="500">
      <c r="A500" s="22" t="n">
        <v>496</v>
      </c>
      <c r="B500" s="24" t="n"/>
      <c r="C500" s="24" t="n"/>
      <c r="D500" s="25" t="n"/>
      <c r="E500" s="25" t="n"/>
      <c r="F500" s="26" t="n"/>
      <c r="G500" s="27">
        <f>IF(ISNUMBER(Eingaben!$C$16),IF(ISNUMBER(D500),IF(LEN(E500)=0,MAX(0,_xlfn.DAYS(Eingaben!$C$17,MAX(DATE(YEAR(D500),MONTH(D500),DAY(D500)),Eingaben!$C$16))+1),IF(ISNUMBER(E500),IF(_xlfn.DAYS(DATE(YEAR(E500),MONTH(E500),DAY(E500)),DATE(YEAR(D500),MONTH(D500),DAY(D500)))&lt;0,0,MAX(0,MIN(_xlfn.DAYS(Eingaben!$C$17,MAX(DATE(YEAR(D500),MONTH(D500),DAY(D500)),Eingaben!$C$16)),MAX(_xlfn.DAYS(DATE(YEAR(E500),MONTH(E500),DAY(E500)),MAX(DATE(YEAR(D500),MONTH(D500),DAY(D500)),Eingaben!$C$16))-1+Eingaben!$C$19,_xlfn.DAYS(DATE(YEAR(D500),MONTH(D500),DAY(D500)),MAX(DATE(YEAR(D500),MONTH(D500),DAY(D500)),Eingaben!$C$16))))+1)),0)),0),0)</f>
        <v/>
      </c>
      <c r="H500" s="27">
        <f>MAX(0,G500-IF(ISNUMBER(F500),MAX(0,F500),0))</f>
        <v/>
      </c>
      <c r="I500" s="27">
        <f>MID(IF(K500=1,"; Einzug fehlt oder ist kein Datum","")&amp;IF(L500=1,"; Auszug ist kein Datum","")&amp;IF(M500=1,"; Auszug liegt vor Einzug","")&amp;IF(N500=1,"; Bewohner-ID fehlt","")&amp;IF(O500=1,"; Bewohner-ID doppelt","")&amp;IF(P500=1,"; Abwesenheitstage ungültig (ganze Zahl ab 0)","")&amp;IF(Q500=1,"; Abwesenheit größer als Aufenthaltstage","")&amp;IF(R500=1,"; Ein- und Auszug am selben Tag (Zählregel laut Vertrag prüfen)","")&amp;IF(S500=1,"; Kein Aufenthaltstag im Abrechnungsmonat",""),3,400)</f>
        <v/>
      </c>
      <c r="J500" s="22">
        <f>IF(LEN(B500)+LEN(C500)+LEN(D500)+LEN(E500)+LEN(F500)&gt;0,1,0)</f>
        <v/>
      </c>
      <c r="K500" s="22">
        <f>IF(J500=1,IF(ISNUMBER(D500),0,1),0)</f>
        <v/>
      </c>
      <c r="L500" s="22">
        <f>IF(LEN(E500)&gt;0,IF(ISNUMBER(E500),0,1),0)</f>
        <v/>
      </c>
      <c r="M500" s="22">
        <f>IF(ISNUMBER(D500),IF(ISNUMBER(E500),IF(_xlfn.DAYS(DATE(YEAR(E500),MONTH(E500),DAY(E500)),DATE(YEAR(D500),MONTH(D500),DAY(D500)))&lt;0,1,0),0),0)</f>
        <v/>
      </c>
      <c r="N500" s="22">
        <f>IF(J500=1,IF(LEN(B500)&gt;0,0,1),0)</f>
        <v/>
      </c>
      <c r="O500" s="22">
        <f>IF(LEN(B500)&gt;0,IF(SUMPRODUCT(($B$5:$B$504=B500)*1)&gt;1,1,0),0)</f>
        <v/>
      </c>
      <c r="P500" s="22">
        <f>IF(LEN(F500)&gt;0,IF(ISNUMBER(F500),IF(F500&lt;0,1,IF(F500&lt;&gt;INT(F500),1,0)),1),0)</f>
        <v/>
      </c>
      <c r="Q500" s="22">
        <f>IF(ISNUMBER(F500),IF(ISNUMBER(Eingaben!$C$16),IF(F500&gt;G500,1,0),0),0)</f>
        <v/>
      </c>
      <c r="R500" s="22">
        <f>IF(ISNUMBER(D500),IF(ISNUMBER(E500),IF(_xlfn.DAYS(DATE(YEAR(E500),MONTH(E500),DAY(E500)),DATE(YEAR(D500),MONTH(D500),DAY(D500)))=0,1,0),0),0)</f>
        <v/>
      </c>
      <c r="S500" s="22">
        <f>IF(J500=1,IF(ISNUMBER(Eingaben!$C$16),IF(K500+L500+M500+R500=0,IF(G500=0,1,0),0),0),0)</f>
        <v/>
      </c>
    </row>
    <row r="501">
      <c r="A501" s="22" t="n">
        <v>497</v>
      </c>
      <c r="B501" s="24" t="n"/>
      <c r="C501" s="24" t="n"/>
      <c r="D501" s="25" t="n"/>
      <c r="E501" s="25" t="n"/>
      <c r="F501" s="26" t="n"/>
      <c r="G501" s="27">
        <f>IF(ISNUMBER(Eingaben!$C$16),IF(ISNUMBER(D501),IF(LEN(E501)=0,MAX(0,_xlfn.DAYS(Eingaben!$C$17,MAX(DATE(YEAR(D501),MONTH(D501),DAY(D501)),Eingaben!$C$16))+1),IF(ISNUMBER(E501),IF(_xlfn.DAYS(DATE(YEAR(E501),MONTH(E501),DAY(E501)),DATE(YEAR(D501),MONTH(D501),DAY(D501)))&lt;0,0,MAX(0,MIN(_xlfn.DAYS(Eingaben!$C$17,MAX(DATE(YEAR(D501),MONTH(D501),DAY(D501)),Eingaben!$C$16)),MAX(_xlfn.DAYS(DATE(YEAR(E501),MONTH(E501),DAY(E501)),MAX(DATE(YEAR(D501),MONTH(D501),DAY(D501)),Eingaben!$C$16))-1+Eingaben!$C$19,_xlfn.DAYS(DATE(YEAR(D501),MONTH(D501),DAY(D501)),MAX(DATE(YEAR(D501),MONTH(D501),DAY(D501)),Eingaben!$C$16))))+1)),0)),0),0)</f>
        <v/>
      </c>
      <c r="H501" s="27">
        <f>MAX(0,G501-IF(ISNUMBER(F501),MAX(0,F501),0))</f>
        <v/>
      </c>
      <c r="I501" s="27">
        <f>MID(IF(K501=1,"; Einzug fehlt oder ist kein Datum","")&amp;IF(L501=1,"; Auszug ist kein Datum","")&amp;IF(M501=1,"; Auszug liegt vor Einzug","")&amp;IF(N501=1,"; Bewohner-ID fehlt","")&amp;IF(O501=1,"; Bewohner-ID doppelt","")&amp;IF(P501=1,"; Abwesenheitstage ungültig (ganze Zahl ab 0)","")&amp;IF(Q501=1,"; Abwesenheit größer als Aufenthaltstage","")&amp;IF(R501=1,"; Ein- und Auszug am selben Tag (Zählregel laut Vertrag prüfen)","")&amp;IF(S501=1,"; Kein Aufenthaltstag im Abrechnungsmonat",""),3,400)</f>
        <v/>
      </c>
      <c r="J501" s="22">
        <f>IF(LEN(B501)+LEN(C501)+LEN(D501)+LEN(E501)+LEN(F501)&gt;0,1,0)</f>
        <v/>
      </c>
      <c r="K501" s="22">
        <f>IF(J501=1,IF(ISNUMBER(D501),0,1),0)</f>
        <v/>
      </c>
      <c r="L501" s="22">
        <f>IF(LEN(E501)&gt;0,IF(ISNUMBER(E501),0,1),0)</f>
        <v/>
      </c>
      <c r="M501" s="22">
        <f>IF(ISNUMBER(D501),IF(ISNUMBER(E501),IF(_xlfn.DAYS(DATE(YEAR(E501),MONTH(E501),DAY(E501)),DATE(YEAR(D501),MONTH(D501),DAY(D501)))&lt;0,1,0),0),0)</f>
        <v/>
      </c>
      <c r="N501" s="22">
        <f>IF(J501=1,IF(LEN(B501)&gt;0,0,1),0)</f>
        <v/>
      </c>
      <c r="O501" s="22">
        <f>IF(LEN(B501)&gt;0,IF(SUMPRODUCT(($B$5:$B$504=B501)*1)&gt;1,1,0),0)</f>
        <v/>
      </c>
      <c r="P501" s="22">
        <f>IF(LEN(F501)&gt;0,IF(ISNUMBER(F501),IF(F501&lt;0,1,IF(F501&lt;&gt;INT(F501),1,0)),1),0)</f>
        <v/>
      </c>
      <c r="Q501" s="22">
        <f>IF(ISNUMBER(F501),IF(ISNUMBER(Eingaben!$C$16),IF(F501&gt;G501,1,0),0),0)</f>
        <v/>
      </c>
      <c r="R501" s="22">
        <f>IF(ISNUMBER(D501),IF(ISNUMBER(E501),IF(_xlfn.DAYS(DATE(YEAR(E501),MONTH(E501),DAY(E501)),DATE(YEAR(D501),MONTH(D501),DAY(D501)))=0,1,0),0),0)</f>
        <v/>
      </c>
      <c r="S501" s="22">
        <f>IF(J501=1,IF(ISNUMBER(Eingaben!$C$16),IF(K501+L501+M501+R501=0,IF(G501=0,1,0),0),0),0)</f>
        <v/>
      </c>
    </row>
    <row r="502">
      <c r="A502" s="22" t="n">
        <v>498</v>
      </c>
      <c r="B502" s="24" t="n"/>
      <c r="C502" s="24" t="n"/>
      <c r="D502" s="25" t="n"/>
      <c r="E502" s="25" t="n"/>
      <c r="F502" s="26" t="n"/>
      <c r="G502" s="27">
        <f>IF(ISNUMBER(Eingaben!$C$16),IF(ISNUMBER(D502),IF(LEN(E502)=0,MAX(0,_xlfn.DAYS(Eingaben!$C$17,MAX(DATE(YEAR(D502),MONTH(D502),DAY(D502)),Eingaben!$C$16))+1),IF(ISNUMBER(E502),IF(_xlfn.DAYS(DATE(YEAR(E502),MONTH(E502),DAY(E502)),DATE(YEAR(D502),MONTH(D502),DAY(D502)))&lt;0,0,MAX(0,MIN(_xlfn.DAYS(Eingaben!$C$17,MAX(DATE(YEAR(D502),MONTH(D502),DAY(D502)),Eingaben!$C$16)),MAX(_xlfn.DAYS(DATE(YEAR(E502),MONTH(E502),DAY(E502)),MAX(DATE(YEAR(D502),MONTH(D502),DAY(D502)),Eingaben!$C$16))-1+Eingaben!$C$19,_xlfn.DAYS(DATE(YEAR(D502),MONTH(D502),DAY(D502)),MAX(DATE(YEAR(D502),MONTH(D502),DAY(D502)),Eingaben!$C$16))))+1)),0)),0),0)</f>
        <v/>
      </c>
      <c r="H502" s="27">
        <f>MAX(0,G502-IF(ISNUMBER(F502),MAX(0,F502),0))</f>
        <v/>
      </c>
      <c r="I502" s="27">
        <f>MID(IF(K502=1,"; Einzug fehlt oder ist kein Datum","")&amp;IF(L502=1,"; Auszug ist kein Datum","")&amp;IF(M502=1,"; Auszug liegt vor Einzug","")&amp;IF(N502=1,"; Bewohner-ID fehlt","")&amp;IF(O502=1,"; Bewohner-ID doppelt","")&amp;IF(P502=1,"; Abwesenheitstage ungültig (ganze Zahl ab 0)","")&amp;IF(Q502=1,"; Abwesenheit größer als Aufenthaltstage","")&amp;IF(R502=1,"; Ein- und Auszug am selben Tag (Zählregel laut Vertrag prüfen)","")&amp;IF(S502=1,"; Kein Aufenthaltstag im Abrechnungsmonat",""),3,400)</f>
        <v/>
      </c>
      <c r="J502" s="22">
        <f>IF(LEN(B502)+LEN(C502)+LEN(D502)+LEN(E502)+LEN(F502)&gt;0,1,0)</f>
        <v/>
      </c>
      <c r="K502" s="22">
        <f>IF(J502=1,IF(ISNUMBER(D502),0,1),0)</f>
        <v/>
      </c>
      <c r="L502" s="22">
        <f>IF(LEN(E502)&gt;0,IF(ISNUMBER(E502),0,1),0)</f>
        <v/>
      </c>
      <c r="M502" s="22">
        <f>IF(ISNUMBER(D502),IF(ISNUMBER(E502),IF(_xlfn.DAYS(DATE(YEAR(E502),MONTH(E502),DAY(E502)),DATE(YEAR(D502),MONTH(D502),DAY(D502)))&lt;0,1,0),0),0)</f>
        <v/>
      </c>
      <c r="N502" s="22">
        <f>IF(J502=1,IF(LEN(B502)&gt;0,0,1),0)</f>
        <v/>
      </c>
      <c r="O502" s="22">
        <f>IF(LEN(B502)&gt;0,IF(SUMPRODUCT(($B$5:$B$504=B502)*1)&gt;1,1,0),0)</f>
        <v/>
      </c>
      <c r="P502" s="22">
        <f>IF(LEN(F502)&gt;0,IF(ISNUMBER(F502),IF(F502&lt;0,1,IF(F502&lt;&gt;INT(F502),1,0)),1),0)</f>
        <v/>
      </c>
      <c r="Q502" s="22">
        <f>IF(ISNUMBER(F502),IF(ISNUMBER(Eingaben!$C$16),IF(F502&gt;G502,1,0),0),0)</f>
        <v/>
      </c>
      <c r="R502" s="22">
        <f>IF(ISNUMBER(D502),IF(ISNUMBER(E502),IF(_xlfn.DAYS(DATE(YEAR(E502),MONTH(E502),DAY(E502)),DATE(YEAR(D502),MONTH(D502),DAY(D502)))=0,1,0),0),0)</f>
        <v/>
      </c>
      <c r="S502" s="22">
        <f>IF(J502=1,IF(ISNUMBER(Eingaben!$C$16),IF(K502+L502+M502+R502=0,IF(G502=0,1,0),0),0),0)</f>
        <v/>
      </c>
    </row>
    <row r="503">
      <c r="A503" s="22" t="n">
        <v>499</v>
      </c>
      <c r="B503" s="24" t="n"/>
      <c r="C503" s="24" t="n"/>
      <c r="D503" s="25" t="n"/>
      <c r="E503" s="25" t="n"/>
      <c r="F503" s="26" t="n"/>
      <c r="G503" s="27">
        <f>IF(ISNUMBER(Eingaben!$C$16),IF(ISNUMBER(D503),IF(LEN(E503)=0,MAX(0,_xlfn.DAYS(Eingaben!$C$17,MAX(DATE(YEAR(D503),MONTH(D503),DAY(D503)),Eingaben!$C$16))+1),IF(ISNUMBER(E503),IF(_xlfn.DAYS(DATE(YEAR(E503),MONTH(E503),DAY(E503)),DATE(YEAR(D503),MONTH(D503),DAY(D503)))&lt;0,0,MAX(0,MIN(_xlfn.DAYS(Eingaben!$C$17,MAX(DATE(YEAR(D503),MONTH(D503),DAY(D503)),Eingaben!$C$16)),MAX(_xlfn.DAYS(DATE(YEAR(E503),MONTH(E503),DAY(E503)),MAX(DATE(YEAR(D503),MONTH(D503),DAY(D503)),Eingaben!$C$16))-1+Eingaben!$C$19,_xlfn.DAYS(DATE(YEAR(D503),MONTH(D503),DAY(D503)),MAX(DATE(YEAR(D503),MONTH(D503),DAY(D503)),Eingaben!$C$16))))+1)),0)),0),0)</f>
        <v/>
      </c>
      <c r="H503" s="27">
        <f>MAX(0,G503-IF(ISNUMBER(F503),MAX(0,F503),0))</f>
        <v/>
      </c>
      <c r="I503" s="27">
        <f>MID(IF(K503=1,"; Einzug fehlt oder ist kein Datum","")&amp;IF(L503=1,"; Auszug ist kein Datum","")&amp;IF(M503=1,"; Auszug liegt vor Einzug","")&amp;IF(N503=1,"; Bewohner-ID fehlt","")&amp;IF(O503=1,"; Bewohner-ID doppelt","")&amp;IF(P503=1,"; Abwesenheitstage ungültig (ganze Zahl ab 0)","")&amp;IF(Q503=1,"; Abwesenheit größer als Aufenthaltstage","")&amp;IF(R503=1,"; Ein- und Auszug am selben Tag (Zählregel laut Vertrag prüfen)","")&amp;IF(S503=1,"; Kein Aufenthaltstag im Abrechnungsmonat",""),3,400)</f>
        <v/>
      </c>
      <c r="J503" s="22">
        <f>IF(LEN(B503)+LEN(C503)+LEN(D503)+LEN(E503)+LEN(F503)&gt;0,1,0)</f>
        <v/>
      </c>
      <c r="K503" s="22">
        <f>IF(J503=1,IF(ISNUMBER(D503),0,1),0)</f>
        <v/>
      </c>
      <c r="L503" s="22">
        <f>IF(LEN(E503)&gt;0,IF(ISNUMBER(E503),0,1),0)</f>
        <v/>
      </c>
      <c r="M503" s="22">
        <f>IF(ISNUMBER(D503),IF(ISNUMBER(E503),IF(_xlfn.DAYS(DATE(YEAR(E503),MONTH(E503),DAY(E503)),DATE(YEAR(D503),MONTH(D503),DAY(D503)))&lt;0,1,0),0),0)</f>
        <v/>
      </c>
      <c r="N503" s="22">
        <f>IF(J503=1,IF(LEN(B503)&gt;0,0,1),0)</f>
        <v/>
      </c>
      <c r="O503" s="22">
        <f>IF(LEN(B503)&gt;0,IF(SUMPRODUCT(($B$5:$B$504=B503)*1)&gt;1,1,0),0)</f>
        <v/>
      </c>
      <c r="P503" s="22">
        <f>IF(LEN(F503)&gt;0,IF(ISNUMBER(F503),IF(F503&lt;0,1,IF(F503&lt;&gt;INT(F503),1,0)),1),0)</f>
        <v/>
      </c>
      <c r="Q503" s="22">
        <f>IF(ISNUMBER(F503),IF(ISNUMBER(Eingaben!$C$16),IF(F503&gt;G503,1,0),0),0)</f>
        <v/>
      </c>
      <c r="R503" s="22">
        <f>IF(ISNUMBER(D503),IF(ISNUMBER(E503),IF(_xlfn.DAYS(DATE(YEAR(E503),MONTH(E503),DAY(E503)),DATE(YEAR(D503),MONTH(D503),DAY(D503)))=0,1,0),0),0)</f>
        <v/>
      </c>
      <c r="S503" s="22">
        <f>IF(J503=1,IF(ISNUMBER(Eingaben!$C$16),IF(K503+L503+M503+R503=0,IF(G503=0,1,0),0),0),0)</f>
        <v/>
      </c>
    </row>
    <row r="504">
      <c r="A504" s="22" t="n">
        <v>500</v>
      </c>
      <c r="B504" s="24" t="n"/>
      <c r="C504" s="24" t="n"/>
      <c r="D504" s="25" t="n"/>
      <c r="E504" s="25" t="n"/>
      <c r="F504" s="26" t="n"/>
      <c r="G504" s="27">
        <f>IF(ISNUMBER(Eingaben!$C$16),IF(ISNUMBER(D504),IF(LEN(E504)=0,MAX(0,_xlfn.DAYS(Eingaben!$C$17,MAX(DATE(YEAR(D504),MONTH(D504),DAY(D504)),Eingaben!$C$16))+1),IF(ISNUMBER(E504),IF(_xlfn.DAYS(DATE(YEAR(E504),MONTH(E504),DAY(E504)),DATE(YEAR(D504),MONTH(D504),DAY(D504)))&lt;0,0,MAX(0,MIN(_xlfn.DAYS(Eingaben!$C$17,MAX(DATE(YEAR(D504),MONTH(D504),DAY(D504)),Eingaben!$C$16)),MAX(_xlfn.DAYS(DATE(YEAR(E504),MONTH(E504),DAY(E504)),MAX(DATE(YEAR(D504),MONTH(D504),DAY(D504)),Eingaben!$C$16))-1+Eingaben!$C$19,_xlfn.DAYS(DATE(YEAR(D504),MONTH(D504),DAY(D504)),MAX(DATE(YEAR(D504),MONTH(D504),DAY(D504)),Eingaben!$C$16))))+1)),0)),0),0)</f>
        <v/>
      </c>
      <c r="H504" s="27">
        <f>MAX(0,G504-IF(ISNUMBER(F504),MAX(0,F504),0))</f>
        <v/>
      </c>
      <c r="I504" s="27">
        <f>MID(IF(K504=1,"; Einzug fehlt oder ist kein Datum","")&amp;IF(L504=1,"; Auszug ist kein Datum","")&amp;IF(M504=1,"; Auszug liegt vor Einzug","")&amp;IF(N504=1,"; Bewohner-ID fehlt","")&amp;IF(O504=1,"; Bewohner-ID doppelt","")&amp;IF(P504=1,"; Abwesenheitstage ungültig (ganze Zahl ab 0)","")&amp;IF(Q504=1,"; Abwesenheit größer als Aufenthaltstage","")&amp;IF(R504=1,"; Ein- und Auszug am selben Tag (Zählregel laut Vertrag prüfen)","")&amp;IF(S504=1,"; Kein Aufenthaltstag im Abrechnungsmonat",""),3,400)</f>
        <v/>
      </c>
      <c r="J504" s="22">
        <f>IF(LEN(B504)+LEN(C504)+LEN(D504)+LEN(E504)+LEN(F504)&gt;0,1,0)</f>
        <v/>
      </c>
      <c r="K504" s="22">
        <f>IF(J504=1,IF(ISNUMBER(D504),0,1),0)</f>
        <v/>
      </c>
      <c r="L504" s="22">
        <f>IF(LEN(E504)&gt;0,IF(ISNUMBER(E504),0,1),0)</f>
        <v/>
      </c>
      <c r="M504" s="22">
        <f>IF(ISNUMBER(D504),IF(ISNUMBER(E504),IF(_xlfn.DAYS(DATE(YEAR(E504),MONTH(E504),DAY(E504)),DATE(YEAR(D504),MONTH(D504),DAY(D504)))&lt;0,1,0),0),0)</f>
        <v/>
      </c>
      <c r="N504" s="22">
        <f>IF(J504=1,IF(LEN(B504)&gt;0,0,1),0)</f>
        <v/>
      </c>
      <c r="O504" s="22">
        <f>IF(LEN(B504)&gt;0,IF(SUMPRODUCT(($B$5:$B$504=B504)*1)&gt;1,1,0),0)</f>
        <v/>
      </c>
      <c r="P504" s="22">
        <f>IF(LEN(F504)&gt;0,IF(ISNUMBER(F504),IF(F504&lt;0,1,IF(F504&lt;&gt;INT(F504),1,0)),1),0)</f>
        <v/>
      </c>
      <c r="Q504" s="22">
        <f>IF(ISNUMBER(F504),IF(ISNUMBER(Eingaben!$C$16),IF(F504&gt;G504,1,0),0),0)</f>
        <v/>
      </c>
      <c r="R504" s="22">
        <f>IF(ISNUMBER(D504),IF(ISNUMBER(E504),IF(_xlfn.DAYS(DATE(YEAR(E504),MONTH(E504),DAY(E504)),DATE(YEAR(D504),MONTH(D504),DAY(D504)))=0,1,0),0),0)</f>
        <v/>
      </c>
      <c r="S504" s="22">
        <f>IF(J504=1,IF(ISNUMBER(Eingaben!$C$16),IF(K504+L504+M504+R504=0,IF(G504=0,1,0),0),0),0)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I5:I504">
    <cfRule type="expression" priority="1" dxfId="0">
      <formula>LEN($I5)&gt;0</formula>
    </cfRule>
  </conditionalFormatting>
  <conditionalFormatting sqref="G5:H504">
    <cfRule type="expression" priority="2" dxfId="1">
      <formula>$J5=0</formula>
    </cfRule>
  </conditionalFormatting>
  <dataValidations count="4">
    <dataValidation sqref="B5:B504" showDropDown="0" showInputMessage="1" showErrorMessage="1" allowBlank="1" errorTitle="Bewohner-ID" error="Bitte eine Bewohner-ID mit höchstens 40 Zeichen eintragen." promptTitle="Bewohner-ID" prompt="Eindeutig je Bewohner; jede ID nur einmal." type="textLength" operator="lessThanOrEqual">
      <formula1>40</formula1>
    </dataValidation>
    <dataValidation sqref="C5:C504" showDropDown="0" showInputMessage="1" showErrorMessage="1" allowBlank="1" errorTitle="Name" error="Höchstens 80 Zeichen." promptTitle="Name" prompt="Optional." type="textLength" operator="lessThanOrEqual">
      <formula1>80</formula1>
    </dataValidation>
    <dataValidation sqref="D5:E504" showDropDown="0" showInputMessage="1" showErrorMessage="1" allowBlank="1" errorTitle="Datum" error="Bitte ein Datum eintragen, z. B. 15.10.2026." promptTitle="Datum" prompt="Einzug: erster Tag. Auszug: optional, Zählung laut Schalter in „Eingaben“." type="date" operator="between">
      <formula1>36526</formula1>
      <formula2>73050</formula2>
    </dataValidation>
    <dataValidation sqref="F5:F504" showDropDown="0" showInputMessage="1" showErrorMessage="1" allowBlank="1" errorTitle="Abwesenheitstage" error="Bitte eine ganze Zahl von 0 bis 31 eintragen." promptTitle="Abwesenheitstage" prompt="Nicht abrechenbare Tage im Abrechnungsmonat." type="whole" operator="between">
      <formula1>0</formula1>
      <formula2>31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&amp;LTagessatz-Rechner 2026 · getHomes.io&amp;RSeite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D41"/>
  <sheetViews>
    <sheetView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18" customWidth="1" min="3" max="3"/>
    <col width="70" customWidth="1" min="4" max="4"/>
  </cols>
  <sheetData>
    <row r="1">
      <c r="B1" s="1" t="inlineStr">
        <is>
          <t>Abrechnung</t>
        </is>
      </c>
    </row>
    <row r="2">
      <c r="B2" s="2" t="inlineStr">
        <is>
          <t>Ergebnis aus den Blättern „Eingaben“ und „Belegung“; alle Zellen rechnen automatisch.</t>
        </is>
      </c>
    </row>
    <row r="3">
      <c r="B3" s="6" t="inlineStr">
        <is>
          <t>Einrichtung</t>
        </is>
      </c>
      <c r="C3" s="27">
        <f>IF(LEN(Eingaben!$C$6)=0,"",Eingaben!$C$6)</f>
        <v/>
      </c>
    </row>
    <row r="4">
      <c r="B4" s="6" t="inlineStr">
        <is>
          <t>Abrechnungszeitraum von</t>
        </is>
      </c>
      <c r="C4" s="18">
        <f>Eingaben!$C$16</f>
        <v/>
      </c>
    </row>
    <row r="5">
      <c r="B5" s="6" t="inlineStr">
        <is>
          <t>Abrechnungszeitraum bis</t>
        </is>
      </c>
      <c r="C5" s="18">
        <f>Eingaben!$C$17</f>
        <v/>
      </c>
    </row>
    <row r="6">
      <c r="B6" s="6" t="inlineStr">
        <is>
          <t>Tage im Abrechnungsmonat</t>
        </is>
      </c>
      <c r="C6" s="19">
        <f>Eingaben!$C$18</f>
        <v/>
      </c>
    </row>
    <row r="7">
      <c r="B7" s="6" t="inlineStr">
        <is>
          <t>Kapazität (Plätze)</t>
        </is>
      </c>
      <c r="C7" s="19">
        <f>IF(ISNUMBER(Eingaben!$C$7),Eingaben!$C$7,0)</f>
        <v/>
      </c>
    </row>
    <row r="8">
      <c r="B8" s="6" t="inlineStr">
        <is>
          <t>Auszugstag zählt als Belegungstag</t>
        </is>
      </c>
      <c r="C8" s="27">
        <f>IF(Eingaben!$C$19=1,"Ja","Nein")</f>
        <v/>
      </c>
    </row>
    <row r="10">
      <c r="B10" s="3" t="inlineStr">
        <is>
          <t>Belegungstage</t>
        </is>
      </c>
    </row>
    <row r="11">
      <c r="B11" s="6" t="inlineStr">
        <is>
          <t>Aufenthaltstage im Monat (vor Abzug)</t>
        </is>
      </c>
      <c r="C11" s="27">
        <f>SUM(Belegung!$G$5:$G$504)</f>
        <v/>
      </c>
    </row>
    <row r="12">
      <c r="B12" s="6" t="inlineStr">
        <is>
          <t>abzüglich nicht abrechenbarer Abwesenheitstage</t>
        </is>
      </c>
      <c r="C12" s="27">
        <f>C11-C13</f>
        <v/>
      </c>
    </row>
    <row r="13">
      <c r="B13" s="28" t="inlineStr">
        <is>
          <t>Summe Belegungstage (abrechenbar)</t>
        </is>
      </c>
      <c r="C13" s="29">
        <f>SUM(Belegung!$H$5:$H$504)</f>
        <v/>
      </c>
    </row>
    <row r="14">
      <c r="B14" s="6" t="inlineStr">
        <is>
          <t>Bewohner mit Belegungstagen (Zeilen)</t>
        </is>
      </c>
      <c r="C14" s="19">
        <f>COUNTIF(Belegung!$H$5:$H$504,"&gt;0")</f>
        <v/>
      </c>
    </row>
    <row r="16">
      <c r="B16" s="3" t="inlineStr">
        <is>
          <t>Sätze je Platz/Person und Tag</t>
        </is>
      </c>
    </row>
    <row r="17">
      <c r="B17" s="6" t="inlineStr">
        <is>
          <t>Tagessatz je Platz/Person und Tag</t>
        </is>
      </c>
      <c r="C17" s="30">
        <f>IF(ISNUMBER(Eingaben!$C$8),Eingaben!$C$8,0)</f>
        <v/>
      </c>
    </row>
    <row r="18">
      <c r="B18" s="6" t="inlineStr">
        <is>
          <t>Betreuungspauschale je Platz/Person und Tag</t>
        </is>
      </c>
      <c r="C18" s="30">
        <f>IF(ISNUMBER(Eingaben!$C$9),Eingaben!$C$9,0)</f>
        <v/>
      </c>
    </row>
    <row r="19">
      <c r="B19" s="6" t="inlineStr">
        <is>
          <t>Nebenkosten je Platz/Person und Tag</t>
        </is>
      </c>
      <c r="C19" s="30">
        <f>IF(ISNUMBER(Eingaben!$C$10),Eingaben!$C$10,0)</f>
        <v/>
      </c>
    </row>
    <row r="20">
      <c r="B20" s="6" t="inlineStr">
        <is>
          <t>Zusatzleistungen je Platz/Person und Tag</t>
        </is>
      </c>
      <c r="C20" s="30">
        <f>IF(ISNUMBER(Eingaben!$C$11),Eingaben!$C$11,0)</f>
        <v/>
      </c>
    </row>
    <row r="21">
      <c r="B21" s="28" t="inlineStr">
        <is>
          <t>Gesamtsatz je Tag</t>
        </is>
      </c>
      <c r="C21" s="31">
        <f>C17+C18+C19+C20</f>
        <v/>
      </c>
      <c r="D21" s="2" t="inlineStr">
        <is>
          <t>Summe der vier Sätze</t>
        </is>
      </c>
    </row>
    <row r="23">
      <c r="B23" s="3" t="inlineStr">
        <is>
          <t>Betrag</t>
        </is>
      </c>
    </row>
    <row r="24">
      <c r="B24" s="6" t="inlineStr">
        <is>
          <t>Netto</t>
        </is>
      </c>
      <c r="C24" s="32">
        <f>ROUND(C13*C21,2)</f>
        <v/>
      </c>
      <c r="D24" s="2" t="inlineStr">
        <is>
          <t>Summe Belegungstage × Gesamtsatz je Tag, auf Cent gerundet</t>
        </is>
      </c>
    </row>
    <row r="25">
      <c r="B25" s="6" t="inlineStr">
        <is>
          <t>USt-Satz</t>
        </is>
      </c>
      <c r="C25" s="20">
        <f>IF(ISNUMBER(Eingaben!$C$12),Eingaben!$C$12,0)</f>
        <v/>
      </c>
    </row>
    <row r="26">
      <c r="B26" s="6" t="inlineStr">
        <is>
          <t>Umsatzsteuer</t>
        </is>
      </c>
      <c r="C26" s="32">
        <f>ROUND(C24*C25,2)</f>
        <v/>
      </c>
      <c r="D26" s="2" t="inlineStr">
        <is>
          <t>Netto × USt-Satz, auf Cent gerundet</t>
        </is>
      </c>
    </row>
    <row r="27">
      <c r="B27" s="28" t="inlineStr">
        <is>
          <t>Brutto</t>
        </is>
      </c>
      <c r="C27" s="33">
        <f>ROUND(C24+C26,2)</f>
        <v/>
      </c>
      <c r="D27" s="2" t="inlineStr">
        <is>
          <t>Netto + Umsatzsteuer</t>
        </is>
      </c>
    </row>
    <row r="29">
      <c r="B29" s="3" t="inlineStr">
        <is>
          <t>Auslastung</t>
        </is>
      </c>
    </row>
    <row r="30">
      <c r="B30" s="28" t="inlineStr">
        <is>
          <t>Auslastung</t>
        </is>
      </c>
      <c r="C30" s="34">
        <f>IF(C7*C6&gt;0,C13/(C7*C6),"")</f>
        <v/>
      </c>
      <c r="D30" s="2" t="inlineStr">
        <is>
          <t>Belegungstage ÷ (Kapazität × Tage im Abrechnungsmonat)</t>
        </is>
      </c>
    </row>
    <row r="32">
      <c r="B32" s="4" t="inlineStr">
        <is>
          <t>Prüfung</t>
        </is>
      </c>
      <c r="C32" s="4" t="inlineStr">
        <is>
          <t>Anzahl</t>
        </is>
      </c>
      <c r="D32" s="4" t="inlineStr">
        <is>
          <t>Ergebnis</t>
        </is>
      </c>
    </row>
    <row r="33">
      <c r="B33" s="6" t="inlineStr">
        <is>
          <t>Auszug vor Einzug</t>
        </is>
      </c>
      <c r="C33" s="19">
        <f>SUM(Belegung!$M$5:$M$504)</f>
        <v/>
      </c>
      <c r="D33" s="27">
        <f>IF(C33=0,"OK","Prüfen")</f>
        <v/>
      </c>
    </row>
    <row r="34">
      <c r="B34" s="6" t="inlineStr">
        <is>
          <t>Doppelte Bewohner-ID</t>
        </is>
      </c>
      <c r="C34" s="19">
        <f>SUM(Belegung!$O$5:$O$504)</f>
        <v/>
      </c>
      <c r="D34" s="27">
        <f>IF(C34=0,"OK","Prüfen")</f>
        <v/>
      </c>
    </row>
    <row r="35">
      <c r="B35" s="6" t="inlineStr">
        <is>
          <t>Abwesenheit größer als Aufenthaltstage</t>
        </is>
      </c>
      <c r="C35" s="19">
        <f>SUM(Belegung!$Q$5:$Q$504)</f>
        <v/>
      </c>
      <c r="D35" s="27">
        <f>IF(C35=0,"OK","Prüfen")</f>
        <v/>
      </c>
    </row>
    <row r="36">
      <c r="B36" s="6" t="inlineStr">
        <is>
          <t>Auslastung über 100 %</t>
        </is>
      </c>
      <c r="C36" s="19">
        <f>IF(ISNUMBER(C30),IF(C30&gt;1,1,0),0)</f>
        <v/>
      </c>
      <c r="D36" s="27">
        <f>IF(C36=0,"OK","Prüfen")</f>
        <v/>
      </c>
    </row>
    <row r="37" ht="30" customHeight="1">
      <c r="B37" s="35" t="inlineStr">
        <is>
          <t>Fehlende oder ungültige Angaben in „Belegung“ (Einzug, Auszug, Bewohner-ID, Abwesenheit)</t>
        </is>
      </c>
      <c r="C37" s="19">
        <f>SUM(Belegung!$K$5:$K$504)+SUM(Belegung!$L$5:$L$504)+SUM(Belegung!$N$5:$N$504)+SUM(Belegung!$P$5:$P$504)</f>
        <v/>
      </c>
      <c r="D37" s="27">
        <f>IF(C37=0,"OK","Prüfen")</f>
        <v/>
      </c>
    </row>
    <row r="38" ht="30" customHeight="1">
      <c r="B38" s="35" t="inlineStr">
        <is>
          <t>Fehlende oder ungültige Angaben in „Eingaben“ (Monat, Kapazität, Sätze, USt-Satz, Schalter)</t>
        </is>
      </c>
      <c r="C38" s="19">
        <f>IF(ISNUMBER(Eingaben!$C$5),0,1)+IF(ISNUMBER(Eingaben!$C$7),IF(Eingaben!$C$7&gt;0,0,1),1)+IF(ISNUMBER(Eingaben!$C$8),IF(Eingaben!$C$8&gt;0,0,1),1)+IF(LEN(Eingaben!$C$9)=0,0,IF(ISNUMBER(Eingaben!$C$9),IF(Eingaben!$C$9&gt;=0,0,1),1))+IF(LEN(Eingaben!$C$10)=0,0,IF(ISNUMBER(Eingaben!$C$10),IF(Eingaben!$C$10&gt;=0,0,1),1))+IF(LEN(Eingaben!$C$11)=0,0,IF(ISNUMBER(Eingaben!$C$11),IF(Eingaben!$C$11&gt;=0,0,1),1))+IF(ISNUMBER(Eingaben!$C$12),IF(OR(Eingaben!$C$12=0,Eingaben!$C$12=0.07,Eingaben!$C$12=0.19),0,1),1)+IF(OR(Eingaben!$C$13="Ja",Eingaben!$C$13="Nein"),0,1)</f>
        <v/>
      </c>
      <c r="D38" s="27">
        <f>IF(C38=0,"OK","Prüfen")</f>
        <v/>
      </c>
    </row>
    <row r="39">
      <c r="B39" s="6" t="inlineStr">
        <is>
          <t>Ein- und Auszug am selben Tag (nur Hinweis)</t>
        </is>
      </c>
      <c r="C39" s="19">
        <f>SUM(Belegung!$R$5:$R$504)</f>
        <v/>
      </c>
      <c r="D39" s="27">
        <f>IF(C39=0,"OK","Hinweis")</f>
        <v/>
      </c>
    </row>
    <row r="41">
      <c r="B41" s="28" t="inlineStr">
        <is>
          <t>Gesamtergebnis</t>
        </is>
      </c>
      <c r="C41" s="36">
        <f>IF(C33&gt;0,1,0)+IF(C34&gt;0,1,0)+IF(C35&gt;0,1,0)+IF(C36&gt;0,1,0)+IF(C37&gt;0,1,0)+IF(C38&gt;0,1,0)</f>
        <v/>
      </c>
      <c r="D41" s="29">
        <f>IF(C41=0,"Alle Prüfungen bestanden","Prüfungen offen – Hinweise in „Belegung“ und „Eingaben“ prüfen")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D33:D39">
    <cfRule type="cellIs" priority="1" operator="equal" dxfId="2">
      <formula>"Prüfen"</formula>
    </cfRule>
    <cfRule type="cellIs" priority="2" operator="equal" dxfId="3">
      <formula>"Hinweis"</formula>
    </cfRule>
    <cfRule type="cellIs" priority="3" operator="equal" dxfId="4">
      <formula>"OK"</formula>
    </cfRule>
  </conditionalFormatting>
  <conditionalFormatting sqref="D41">
    <cfRule type="expression" priority="4" dxfId="2">
      <formula>$C$41&gt;0</formula>
    </cfRule>
    <cfRule type="expression" priority="5" dxfId="4">
      <formula>$C$41=0</formula>
    </cfRule>
  </conditionalFormatting>
  <pageMargins left="0.75" right="0.75" top="1" bottom="1" header="0.5" footer="0.5"/>
  <pageSetup orientation="portrait" paperSize="9" fitToHeight="0" fitToWidth="1"/>
  <headerFooter>
    <oddHeader/>
    <oddFooter>&amp;LTagessatz-Rechner 2026 · getHomes.io&amp;RSeite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getHomes.io</dc:creator>
  <dc:title xmlns:dc="http://purl.org/dc/elements/1.1/">Tagessatz-Rechner 2026</dc:title>
  <dc:description xmlns:dc="http://purl.org/dc/elements/1.1/">Kostenlose Vorlage von getHomes.io, Stand 10/2026. Keine Rechts- oder Steuerberatung.</dc:description>
  <dc:subject xmlns:dc="http://purl.org/dc/elements/1.1/">Monatsabrechnung nach Belegungstagen</dc:subject>
  <dc:language xmlns:dc="http://purl.org/dc/elements/1.1/">de-DE</dc:language>
  <dcterms:created xmlns:dcterms="http://purl.org/dc/terms/" xmlns:xsi="http://www.w3.org/2001/XMLSchema-instance" xsi:type="dcterms:W3CDTF">2026-10-22T00:00:00Z</dcterms:created>
  <dcterms:modified xmlns:dcterms="http://purl.org/dc/terms/" xmlns:xsi="http://www.w3.org/2001/XMLSchema-instance" xsi:type="dcterms:W3CDTF">2026-10-22T00:00:00Z</dcterms:modified>
  <cp:lastModifiedBy>getHomes.io</cp:lastModifiedBy>
  <cp:keywords>Tagessatz, Belegungstage, Abrechnung, Vorlage</cp:keywords>
</cp:coreProperties>
</file>